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0"/>
  </bookViews>
  <sheets>
    <sheet name="Business Return " sheetId="1" r:id="rId1"/>
    <sheet name="Liquidity Ratios" sheetId="2" r:id="rId2"/>
    <sheet name="YTD P&amp;L-Bank Statement TOOL" sheetId="3" r:id="rId3"/>
    <sheet name="Trend Analysis" sheetId="4" r:id="rId4"/>
    <sheet name="Business Assets for Closing" sheetId="5" r:id="rId5"/>
    <sheet name="Compatibility Report" sheetId="6" state="hidden" r:id="rId6"/>
  </sheets>
  <definedNames>
    <definedName name="_xlfn.AGGREGATE" hidden="1">#NAME?</definedName>
    <definedName name="_xlfn.IFERROR" hidden="1">#NAME?</definedName>
    <definedName name="_xlnm.Print_Area" localSheetId="4">#N/A</definedName>
    <definedName name="_xlnm.Print_Area" localSheetId="0">#N/A</definedName>
    <definedName name="_xlnm.Print_Area" localSheetId="3">#N/A</definedName>
    <definedName name="_xlnm.Print_Area" localSheetId="2">#N/A</definedName>
  </definedNames>
  <calcPr fullCalcOnLoad="1"/>
</workbook>
</file>

<file path=xl/comments1.xml><?xml version="1.0" encoding="utf-8"?>
<comments xmlns="http://schemas.openxmlformats.org/spreadsheetml/2006/main">
  <authors>
    <author>cbritta</author>
    <author>Patricia Bunch</author>
    <author>sclark</author>
    <author>Jenny Childress</author>
  </authors>
  <commentList>
    <comment ref="C11" authorId="0">
      <text>
        <r>
          <rPr>
            <b/>
            <sz val="10"/>
            <color indexed="8"/>
            <rFont val="Verdana"/>
            <family val="2"/>
          </rPr>
          <t xml:space="preserve">W2s - Box 5
</t>
        </r>
        <r>
          <rPr>
            <b/>
            <sz val="10"/>
            <color indexed="8"/>
            <rFont val="Verdana"/>
            <family val="2"/>
          </rPr>
          <t>Wages paid to the borrower from the borrower's business.  Do they own more than 25% of the business?</t>
        </r>
      </text>
    </comment>
    <comment ref="C14" authorId="0">
      <text>
        <r>
          <rPr>
            <b/>
            <sz val="10"/>
            <color indexed="8"/>
            <rFont val="Verdana"/>
            <family val="2"/>
          </rPr>
          <t xml:space="preserve">Line 1 
</t>
        </r>
        <r>
          <rPr>
            <b/>
            <sz val="10"/>
            <color indexed="8"/>
            <rFont val="Verdana"/>
            <family val="2"/>
          </rPr>
          <t>Interest Income paid to the borrower from the borrower's business.  Verify the payer of the interest income is the same entity as the borrower's business (review Schedule B, Part I and/or Schedule K-1 or Form 1099</t>
        </r>
      </text>
    </comment>
    <comment ref="C15" authorId="1">
      <text>
        <r>
          <rPr>
            <b/>
            <sz val="10"/>
            <rFont val="Verdana"/>
            <family val="2"/>
          </rPr>
          <t xml:space="preserve">Line 5
Dividend income paid to the borrower from the borrower's business.  Verify the payer of the interest income is the same entity as the borrower's business (review Schedule B, Part II and/or Schedule K-1 or Form 1099
</t>
        </r>
      </text>
    </comment>
    <comment ref="C18" authorId="0">
      <text>
        <r>
          <rPr>
            <b/>
            <sz val="10"/>
            <color indexed="8"/>
            <rFont val="Verdana"/>
            <family val="2"/>
          </rPr>
          <t xml:space="preserve">Line 31  
</t>
        </r>
        <r>
          <rPr>
            <b/>
            <sz val="10"/>
            <color indexed="8"/>
            <rFont val="Verdana"/>
            <family val="2"/>
          </rPr>
          <t>If the amount is a Profit, enter here as a positive number.  If the amount is a Loss, enter here as a negative number.</t>
        </r>
        <r>
          <rPr>
            <b/>
            <sz val="8"/>
            <color indexed="8"/>
            <rFont val="Tahoma"/>
            <family val="2"/>
          </rPr>
          <t xml:space="preserve">
</t>
        </r>
        <r>
          <rPr>
            <b/>
            <sz val="8"/>
            <color indexed="8"/>
            <rFont val="Tahoma"/>
            <family val="2"/>
          </rPr>
          <t xml:space="preserve">
</t>
        </r>
        <r>
          <rPr>
            <b/>
            <sz val="8"/>
            <color indexed="8"/>
            <rFont val="Tahoma"/>
            <family val="2"/>
          </rPr>
          <t xml:space="preserve">
</t>
        </r>
      </text>
    </comment>
    <comment ref="C19" authorId="0">
      <text>
        <r>
          <rPr>
            <b/>
            <sz val="10"/>
            <color indexed="8"/>
            <rFont val="Verdana"/>
            <family val="2"/>
          </rPr>
          <t xml:space="preserve">Line 6
</t>
        </r>
        <r>
          <rPr>
            <b/>
            <sz val="10"/>
            <color indexed="8"/>
            <rFont val="Verdana"/>
            <family val="2"/>
          </rPr>
          <t xml:space="preserve">Other income reported on Schedule C represents income received that was not obtained from the profits of the business.  Unless this income is documented and determined to be stable, consistent, and recurring, subtract all Other Income.  (If the dollar amount listed on the Schedule C is a positive number, enter it here as a negative number.)
</t>
        </r>
        <r>
          <rPr>
            <b/>
            <sz val="10"/>
            <color indexed="8"/>
            <rFont val="Verdana"/>
            <family val="2"/>
          </rPr>
          <t xml:space="preserve">
</t>
        </r>
        <r>
          <rPr>
            <b/>
            <sz val="10"/>
            <color indexed="8"/>
            <rFont val="Verdana"/>
            <family val="2"/>
          </rPr>
          <t xml:space="preserve">If it can be determined that any loss/expenses will not recur, they can be added back. (If the dollar amount listed on the Schedule C is a negative number, enter it here as a positive number.)
</t>
        </r>
      </text>
    </comment>
    <comment ref="C20" authorId="0">
      <text>
        <r>
          <rPr>
            <b/>
            <sz val="10"/>
            <color indexed="8"/>
            <rFont val="Verdana"/>
            <family val="2"/>
          </rPr>
          <t>Line 12</t>
        </r>
      </text>
    </comment>
    <comment ref="C21" authorId="0">
      <text>
        <r>
          <rPr>
            <b/>
            <sz val="10"/>
            <color indexed="8"/>
            <rFont val="Verdana"/>
            <family val="2"/>
          </rPr>
          <t>Line 13</t>
        </r>
      </text>
    </comment>
    <comment ref="C22" authorId="0">
      <text>
        <r>
          <rPr>
            <b/>
            <sz val="10"/>
            <rFont val="Verdana"/>
            <family val="2"/>
          </rPr>
          <t>Line 24b
This amount represents the non-deductible portion of the borrower's meals and entertainment expenses.  
Enter into the calculator as a positive number; amount will be subtracted from the Analysis</t>
        </r>
      </text>
    </comment>
    <comment ref="C23" authorId="0">
      <text>
        <r>
          <rPr>
            <b/>
            <sz val="10"/>
            <rFont val="Verdana"/>
            <family val="2"/>
          </rPr>
          <t xml:space="preserve">Line 30
</t>
        </r>
      </text>
    </comment>
    <comment ref="C24" authorId="0">
      <text>
        <r>
          <rPr>
            <b/>
            <sz val="10"/>
            <rFont val="Verdana"/>
            <family val="2"/>
          </rPr>
          <t>Page 2, Part V  (provided they do not fall under the umbrella of "cost of doing business").  Review these expenses carefully and individually as you may only add back the allowable add backs described, not the total amount of expenses deducted for tax purposes.</t>
        </r>
      </text>
    </comment>
    <comment ref="C25" authorId="2">
      <text>
        <r>
          <rPr>
            <b/>
            <sz val="10"/>
            <rFont val="Verdana"/>
            <family val="2"/>
          </rPr>
          <t xml:space="preserve">Line 44a X the IRS Depreciation Rate (below).
2023 IRS Depreciation Rate = $.28/mile   </t>
        </r>
        <r>
          <rPr>
            <sz val="10"/>
            <rFont val="Verdana"/>
            <family val="2"/>
          </rPr>
          <t>(standard mileage rate .655)</t>
        </r>
        <r>
          <rPr>
            <b/>
            <sz val="10"/>
            <rFont val="Verdana"/>
            <family val="2"/>
          </rPr>
          <t xml:space="preserve">
2022 IRS Depreciation Rate = $.26/mile   </t>
        </r>
        <r>
          <rPr>
            <i/>
            <sz val="9"/>
            <rFont val="Verdana"/>
            <family val="2"/>
          </rPr>
          <t xml:space="preserve">(standard mileage rate Jan-June = .585 and July-Dec = .625  
</t>
        </r>
        <r>
          <rPr>
            <b/>
            <sz val="10"/>
            <rFont val="Verdana"/>
            <family val="2"/>
          </rPr>
          <t xml:space="preserve">2021 IRS Depreciation Rate = $.26/mile   </t>
        </r>
        <r>
          <rPr>
            <i/>
            <sz val="9"/>
            <rFont val="Verdana"/>
            <family val="2"/>
          </rPr>
          <t>(standard mileage rate = .56)</t>
        </r>
        <r>
          <rPr>
            <b/>
            <sz val="10"/>
            <rFont val="Verdana"/>
            <family val="2"/>
          </rPr>
          <t xml:space="preserve">
2020 IRS Depreciatio</t>
        </r>
        <r>
          <rPr>
            <b/>
            <u val="single"/>
            <sz val="10"/>
            <rFont val="Verdana"/>
            <family val="2"/>
          </rPr>
          <t>n</t>
        </r>
        <r>
          <rPr>
            <b/>
            <sz val="10"/>
            <rFont val="Verdana"/>
            <family val="2"/>
          </rPr>
          <t xml:space="preserve"> Rate = $.27/mile  </t>
        </r>
        <r>
          <rPr>
            <b/>
            <sz val="9"/>
            <rFont val="Verdana"/>
            <family val="2"/>
          </rPr>
          <t xml:space="preserve"> </t>
        </r>
        <r>
          <rPr>
            <i/>
            <sz val="9"/>
            <rFont val="Verdana"/>
            <family val="2"/>
          </rPr>
          <t>(standard mileage rate = .575)</t>
        </r>
        <r>
          <rPr>
            <b/>
            <sz val="10"/>
            <rFont val="Verdana"/>
            <family val="2"/>
          </rPr>
          <t xml:space="preserve">
Enter the business miles into worksheet and select applicable IRS depreciation rate from drop down box.  Depreciation will auto calculate and populate the form.
If there are no business miles on Line 44a, but the borrower claimed vehicle expenses on Line 9, check to see if the borrower was required to file Form 4562.  Review Line 30 of 4562 for mileage, and calculate depreciation as above.</t>
        </r>
      </text>
    </comment>
    <comment ref="C29" authorId="0">
      <text>
        <r>
          <rPr>
            <b/>
            <sz val="10"/>
            <color indexed="8"/>
            <rFont val="Verdana"/>
            <family val="2"/>
          </rPr>
          <t xml:space="preserve">Parts I &amp; II (as itemized)
</t>
        </r>
        <r>
          <rPr>
            <b/>
            <sz val="10"/>
            <color indexed="8"/>
            <rFont val="Verdana"/>
            <family val="2"/>
          </rPr>
          <t xml:space="preserve">FNMA Business capital gain - B3-3.1-09
</t>
        </r>
        <r>
          <rPr>
            <b/>
            <sz val="10"/>
            <color indexed="8"/>
            <rFont val="Verdana"/>
            <family val="2"/>
          </rPr>
          <t xml:space="preserve">Evaluate the consistency or likelihood of continuance of any gains reported on Schedule D from a business through the K-1 (Form 1065 / 1120S).  Do not include business capital gains if inconsistent or one-time occurrence.
</t>
        </r>
        <r>
          <rPr>
            <b/>
            <sz val="10"/>
            <color indexed="8"/>
            <rFont val="Verdana"/>
            <family val="2"/>
          </rPr>
          <t xml:space="preserve">
</t>
        </r>
        <r>
          <rPr>
            <b/>
            <sz val="10"/>
            <color indexed="8"/>
            <rFont val="Verdana"/>
            <family val="2"/>
          </rPr>
          <t xml:space="preserve">Note:  Business capital losses on Schedule D do not have to be considered when calculating income or liabilities (even if recurring).
</t>
        </r>
        <r>
          <rPr>
            <b/>
            <sz val="10"/>
            <color indexed="8"/>
            <rFont val="Verdana"/>
            <family val="2"/>
          </rPr>
          <t xml:space="preserve">
</t>
        </r>
        <r>
          <rPr>
            <b/>
            <sz val="10"/>
            <color indexed="8"/>
            <rFont val="Verdana"/>
            <family val="2"/>
          </rPr>
          <t xml:space="preserve">FHLMC 5305 - Document that sufficient assets remain after closing to support continuance of the capital gain income, at the level used for qualifying, for at least the next three years, most recent two-years of realized capital gains, 24-month average
</t>
        </r>
        <r>
          <rPr>
            <b/>
            <sz val="10"/>
            <color indexed="8"/>
            <rFont val="Verdana"/>
            <family val="2"/>
          </rPr>
          <t xml:space="preserve">
</t>
        </r>
        <r>
          <rPr>
            <b/>
            <sz val="10"/>
            <color indexed="8"/>
            <rFont val="Verdana"/>
            <family val="2"/>
          </rPr>
          <t xml:space="preserve">
</t>
        </r>
        <r>
          <rPr>
            <b/>
            <sz val="10"/>
            <color indexed="8"/>
            <rFont val="Verdana"/>
            <family val="2"/>
          </rPr>
          <t xml:space="preserve">
</t>
        </r>
      </text>
    </comment>
    <comment ref="C32" authorId="0">
      <text>
        <r>
          <rPr>
            <b/>
            <sz val="10"/>
            <rFont val="Verdana"/>
            <family val="2"/>
          </rPr>
          <t xml:space="preserve">Line 4 (applicable columns)
</t>
        </r>
      </text>
    </comment>
    <comment ref="C33" authorId="0">
      <text>
        <r>
          <rPr>
            <b/>
            <sz val="10"/>
            <rFont val="Verdana"/>
            <family val="2"/>
          </rPr>
          <t xml:space="preserve">Line 20
Enter into the calculator as a positive number; amount will be subtracted from the Analysis
</t>
        </r>
      </text>
    </comment>
    <comment ref="C34" authorId="1">
      <text>
        <r>
          <rPr>
            <b/>
            <sz val="10"/>
            <color indexed="8"/>
            <rFont val="Verdana"/>
            <family val="2"/>
          </rPr>
          <t xml:space="preserve">Line 18
</t>
        </r>
        <r>
          <rPr>
            <b/>
            <sz val="10"/>
            <color indexed="8"/>
            <rFont val="Verdana"/>
            <family val="2"/>
          </rPr>
          <t xml:space="preserve">
</t>
        </r>
      </text>
    </comment>
    <comment ref="C35" authorId="1">
      <text>
        <r>
          <rPr>
            <b/>
            <sz val="10"/>
            <rFont val="Verdana"/>
            <family val="2"/>
          </rPr>
          <t xml:space="preserve">IMPORTANT!!
For Rental Income Analysis use separate worksheet.
For 2-4 Family Primary Residences, use the worksheet for Primary Property vs Investment Property
</t>
        </r>
      </text>
    </comment>
    <comment ref="C39" authorId="0">
      <text>
        <r>
          <rPr>
            <b/>
            <sz val="10"/>
            <color indexed="8"/>
            <rFont val="Verdana"/>
            <family val="2"/>
          </rPr>
          <t xml:space="preserve">Line 34
</t>
        </r>
        <r>
          <rPr>
            <b/>
            <sz val="10"/>
            <color indexed="8"/>
            <rFont val="Verdana"/>
            <family val="2"/>
          </rPr>
          <t xml:space="preserve">
</t>
        </r>
        <r>
          <rPr>
            <b/>
            <sz val="10"/>
            <color indexed="8"/>
            <rFont val="Verdana"/>
            <family val="2"/>
          </rPr>
          <t>If the amount is Profit, enter it as a positive number.  If the amount is a Loss, enter it as a negative number.</t>
        </r>
      </text>
    </comment>
    <comment ref="C40" authorId="0">
      <text>
        <r>
          <rPr>
            <b/>
            <sz val="10"/>
            <rFont val="Verdana"/>
            <family val="2"/>
          </rPr>
          <t>Lines (3a-3b)+(4a-4b)+(5b-5c)+(6a-6b)
Do not include any income that represents a one-time occurrence or is not stable.</t>
        </r>
        <r>
          <rPr>
            <b/>
            <sz val="8"/>
            <rFont val="Tahoma"/>
            <family val="2"/>
          </rPr>
          <t xml:space="preserve">
</t>
        </r>
      </text>
    </comment>
    <comment ref="C41" authorId="0">
      <text>
        <r>
          <rPr>
            <b/>
            <sz val="10"/>
            <rFont val="Verdana"/>
            <family val="2"/>
          </rPr>
          <t>Line 8
If the dollar amount listed on the Schedule F is a negative number, enter it here as a positive number.
If the dollar amount listed on the Schedule F is a positive number, enter it here as a negative number.</t>
        </r>
      </text>
    </comment>
    <comment ref="C42" authorId="0">
      <text>
        <r>
          <rPr>
            <b/>
            <sz val="10"/>
            <rFont val="Verdana"/>
            <family val="2"/>
          </rPr>
          <t xml:space="preserve">Line 14
</t>
        </r>
      </text>
    </comment>
    <comment ref="C43" authorId="0">
      <text>
        <r>
          <rPr>
            <b/>
            <sz val="10"/>
            <color indexed="8"/>
            <rFont val="Verdana"/>
            <family val="2"/>
          </rPr>
          <t xml:space="preserve">Line 32 (as itemized)
</t>
        </r>
        <r>
          <rPr>
            <b/>
            <sz val="10"/>
            <color indexed="8"/>
            <rFont val="Verdana"/>
            <family val="2"/>
          </rPr>
          <t xml:space="preserve">
</t>
        </r>
        <r>
          <rPr>
            <b/>
            <sz val="10"/>
            <color indexed="8"/>
            <rFont val="Verdana"/>
            <family val="2"/>
          </rPr>
          <t>Amortization, Casualty Loss, Depletion or One Time Expenses (extraordinary items that are not part of the cost of doing business).</t>
        </r>
        <r>
          <rPr>
            <b/>
            <sz val="8"/>
            <color indexed="8"/>
            <rFont val="Tahoma"/>
            <family val="2"/>
          </rPr>
          <t xml:space="preserve">
</t>
        </r>
      </text>
    </comment>
    <comment ref="C44" authorId="2">
      <text>
        <r>
          <rPr>
            <b/>
            <sz val="10"/>
            <color indexed="8"/>
            <rFont val="Verdana"/>
            <family val="2"/>
          </rPr>
          <t xml:space="preserve">Line 32 (as itemized)
</t>
        </r>
      </text>
    </comment>
    <comment ref="C47" authorId="0">
      <text>
        <r>
          <rPr>
            <b/>
            <sz val="9"/>
            <color indexed="8"/>
            <rFont val="Verdana"/>
            <family val="2"/>
          </rPr>
          <t xml:space="preserve">FNMA B3-3.4-01
DISTRIBUTIONS:  If there is a stable history of receiving the distribution amount consistent with the level of business income needed to qualify then, enter this amount on the worksheet and NO further documentation is required to include the income in the borrower’s cash flow OR
FNMA B3-3.4-01
ORDINARY INCOME, NET RENTAL INCOME: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NOTE: Regardless of which box is used…
If borrower owns &gt;25% in the business, complete analysis of business tax returns (section VIII or X) unless the requirements to waive business tax returns have been met.
FHLMC 5304.1
In the case of Partnerships and S corporations, analysis of the business must support that the business has sufficient liquidity and is financially capable of producing stable monthly income for the Borrower. The Seller may calculate and consider the liquidity ratios of the business using generally accepted accounting practices when analyzing the liquidity of the business.
Although cash distributions reported on the Schedule K-1 may not be used as qualifying income, they may be used to establish business liquidity and access to business funds, provided they are reasonably consistent with the ordinary income. 
For business income not reported on 1040 but being used to qualify, confirm the corporate resolution or partnership agreement does not restrict access.
</t>
        </r>
      </text>
    </comment>
    <comment ref="C48" authorId="0">
      <text>
        <r>
          <rPr>
            <b/>
            <sz val="10"/>
            <color indexed="8"/>
            <rFont val="Verdana"/>
            <family val="2"/>
          </rPr>
          <t>Line 4c on Schedule K-1 (Form 1065) when the borrower has at least a two year history of having received guaranteed payments to partners.</t>
        </r>
        <r>
          <rPr>
            <b/>
            <sz val="8"/>
            <color indexed="8"/>
            <rFont val="Tahoma"/>
            <family val="2"/>
          </rPr>
          <t xml:space="preserve">
</t>
        </r>
      </text>
    </comment>
    <comment ref="C51" authorId="0">
      <text>
        <r>
          <rPr>
            <b/>
            <sz val="10"/>
            <rFont val="Verdana"/>
            <family val="2"/>
          </rPr>
          <t>Line 4, Form 1065
If the dollar amount listed on Form 1065 is a negative number, enter it here as a positive number.
If the dollar amount listed on Form 1065 is a positive number, enter it here as a negative number.</t>
        </r>
        <r>
          <rPr>
            <b/>
            <sz val="8"/>
            <rFont val="Tahoma"/>
            <family val="2"/>
          </rPr>
          <t xml:space="preserve">
</t>
        </r>
        <r>
          <rPr>
            <b/>
            <sz val="10"/>
            <rFont val="Verdana"/>
            <family val="2"/>
          </rPr>
          <t xml:space="preserve">Income and losses from these sources should generally not be recognized.  Before any of this income can be used to qualify the borrower, additional documentation is needed to support that distributions are being made to the borrower's partnership.  In addition, the conditions governing the use of K-1 income must be met relative to the partnership.
</t>
        </r>
      </text>
    </comment>
    <comment ref="C52" authorId="0">
      <text>
        <r>
          <rPr>
            <b/>
            <sz val="10"/>
            <color indexed="8"/>
            <rFont val="Verdana"/>
            <family val="2"/>
          </rPr>
          <t xml:space="preserve">Lines 5,6,7, Form 1065 if it is not consistent or nonrecurring.
</t>
        </r>
        <r>
          <rPr>
            <b/>
            <sz val="10"/>
            <color indexed="8"/>
            <rFont val="Verdana"/>
            <family val="2"/>
          </rPr>
          <t xml:space="preserve">
</t>
        </r>
        <r>
          <rPr>
            <b/>
            <sz val="10"/>
            <color indexed="8"/>
            <rFont val="Verdana"/>
            <family val="2"/>
          </rPr>
          <t>If the dollar amount listed on Form 1065 is a negative number, enter it here as a positive number.</t>
        </r>
      </text>
    </comment>
    <comment ref="C53" authorId="0">
      <text>
        <r>
          <rPr>
            <b/>
            <sz val="10"/>
            <color indexed="8"/>
            <rFont val="Verdana"/>
            <family val="2"/>
          </rPr>
          <t>Line 16a, Form 1065</t>
        </r>
      </text>
    </comment>
    <comment ref="C54" authorId="0">
      <text>
        <r>
          <rPr>
            <b/>
            <sz val="10"/>
            <rFont val="Verdana"/>
            <family val="2"/>
          </rPr>
          <t>Line 17, Form 1065</t>
        </r>
      </text>
    </comment>
    <comment ref="C55" authorId="0">
      <text>
        <r>
          <rPr>
            <b/>
            <sz val="10"/>
            <color indexed="8"/>
            <rFont val="Verdana"/>
            <family val="2"/>
          </rPr>
          <t>Line 21 (as itemized), Form 1065
Enter the amount of amortization and/or casualty loss listed on the attached schedule for line 21 on Form 1065.</t>
        </r>
        <r>
          <rPr>
            <b/>
            <sz val="8"/>
            <color indexed="8"/>
            <rFont val="Tahoma"/>
            <family val="2"/>
          </rPr>
          <t xml:space="preserve">
</t>
        </r>
      </text>
    </comment>
    <comment ref="C56" authorId="0">
      <text>
        <r>
          <rPr>
            <b/>
            <sz val="10"/>
            <rFont val="Verdana"/>
            <family val="2"/>
          </rPr>
          <t>Schedule L, Line 16, Column D, Form 1065
If there is evidence that these liabilities regularly roll over and/or there are sufficient liquid business assets to cover them, enter zero. 
Enter into the calculator as a positive number; amount will be subtracted from the Analysis.</t>
        </r>
      </text>
    </comment>
    <comment ref="C57" authorId="0">
      <text>
        <r>
          <rPr>
            <b/>
            <sz val="10"/>
            <rFont val="Verdana"/>
            <family val="2"/>
          </rPr>
          <t>Schedule M1, Line 4b, Form 1065
Enter into the calculator as a positive number; amount will be subtracted from the Analysis.</t>
        </r>
      </text>
    </comment>
    <comment ref="C59" authorId="0">
      <text>
        <r>
          <rPr>
            <b/>
            <sz val="10"/>
            <color indexed="8"/>
            <rFont val="Verdana"/>
            <family val="2"/>
          </rPr>
          <t xml:space="preserve">Enter the percentage of Capital listed on line J (end of year) (Schedule K-1 Form 1065) as a decimal.
</t>
        </r>
        <r>
          <rPr>
            <b/>
            <sz val="10"/>
            <color indexed="8"/>
            <rFont val="Verdana"/>
            <family val="2"/>
          </rPr>
          <t xml:space="preserve">
</t>
        </r>
        <r>
          <rPr>
            <b/>
            <sz val="10"/>
            <color indexed="8"/>
            <rFont val="Verdana"/>
            <family val="2"/>
          </rPr>
          <t>Example:  50% - .50</t>
        </r>
        <r>
          <rPr>
            <b/>
            <sz val="8"/>
            <color indexed="8"/>
            <rFont val="Tahoma"/>
            <family val="2"/>
          </rPr>
          <t xml:space="preserve">
</t>
        </r>
      </text>
    </comment>
    <comment ref="H60" authorId="1">
      <text>
        <r>
          <rPr>
            <b/>
            <sz val="9"/>
            <color indexed="8"/>
            <rFont val="Tahoma"/>
            <family val="2"/>
          </rPr>
          <t>FNMA B3-3.4-01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FHLMC 5304.1
For business income not reported on 1040 but being used to qualify, confirm the corporate resolution or partnership agreement does not restrict access.
Consult your Underwriting Guidelines prior to entering this amount in the Totals on line 2 at the bottom of the form.  Losses must generally be considered.</t>
        </r>
      </text>
    </comment>
    <comment ref="N60" authorId="1">
      <text>
        <r>
          <rPr>
            <b/>
            <sz val="9"/>
            <rFont val="Tahoma"/>
            <family val="2"/>
          </rPr>
          <t>FNMA B3-3.4-01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FHLMC 5304.1
For business income not reported on 1040 but being used to qualify, confirm the corporate resolution or partnership agreement does not restrict access.
Consult your Underwriting Guidelines prior to entering this amount in the Totals on line 2 at the bottom of the form.  Losses must generally be considered.</t>
        </r>
      </text>
    </comment>
    <comment ref="C62" authorId="1">
      <text>
        <r>
          <rPr>
            <b/>
            <sz val="9"/>
            <color indexed="8"/>
            <rFont val="Verdana"/>
            <family val="2"/>
          </rPr>
          <t xml:space="preserve">FNMA B3-3.4-02
DISTRIBUTIONS:  If there is a stable history of receiving the distribution amount consistent with the level of business income needed to qualify then, enter this amount on the worksheet and NO further documentation is required to include the income in the borrower’s cash flow OR
FNMA B3-3.4-02
ORDINARY INCOME, NET RENTAL INCOME: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NOTE: Regardless of which box is used…
If borrower owns &gt;25% in the business, complete analysis of business tax returns (section VIII or X) unless the requirements to waive business tax returns have been met.
FHLMC 5304.1
In the case of Partnerships and S corporations, analysis of the business must support that the business has sufficient liquidity and is financially capable of producing stable monthly income for the Borrower. The Seller may calculate and consider the liquidity ratios of the business using generally accepted accounting practices when analyzing the liquidity of the business.
Although cash distributions reported on the Schedule K-1 may not be used as qualifying income, they may be used to establish business liquidity and access to business funds, provided they are reasonably consistent with the ordinary income. 
For business income not reported on 1040 but being used to qualify, confirm the corporate resolution or partnership agreement does not restrict access.
</t>
        </r>
      </text>
    </comment>
    <comment ref="C65" authorId="0">
      <text>
        <r>
          <rPr>
            <b/>
            <sz val="10"/>
            <color indexed="8"/>
            <rFont val="Verdana"/>
            <family val="2"/>
          </rPr>
          <t xml:space="preserve">Line 4 and 5, Form 1120S if it they are not consistent or nonrecurring.
</t>
        </r>
        <r>
          <rPr>
            <b/>
            <sz val="10"/>
            <color indexed="8"/>
            <rFont val="Verdana"/>
            <family val="2"/>
          </rPr>
          <t xml:space="preserve">
</t>
        </r>
        <r>
          <rPr>
            <b/>
            <sz val="10"/>
            <color indexed="8"/>
            <rFont val="Verdana"/>
            <family val="2"/>
          </rPr>
          <t xml:space="preserve">If the dollar amount listed on Form 1120S is a negative number, enter it here as a positive number.
</t>
        </r>
        <r>
          <rPr>
            <b/>
            <sz val="10"/>
            <color indexed="8"/>
            <rFont val="Verdana"/>
            <family val="2"/>
          </rPr>
          <t xml:space="preserve">
</t>
        </r>
        <r>
          <rPr>
            <b/>
            <sz val="10"/>
            <color indexed="8"/>
            <rFont val="Verdana"/>
            <family val="2"/>
          </rPr>
          <t>If the dollar amount listed on Form 1120S is a positive number, enter it here as a negative number.</t>
        </r>
        <r>
          <rPr>
            <b/>
            <sz val="8"/>
            <color indexed="8"/>
            <rFont val="Tahoma"/>
            <family val="2"/>
          </rPr>
          <t xml:space="preserve">
</t>
        </r>
      </text>
    </comment>
    <comment ref="C66" authorId="0">
      <text>
        <r>
          <rPr>
            <b/>
            <sz val="10"/>
            <color indexed="8"/>
            <rFont val="Verdana"/>
            <family val="2"/>
          </rPr>
          <t>Line 14, Form 1120S</t>
        </r>
      </text>
    </comment>
    <comment ref="C67" authorId="0">
      <text>
        <r>
          <rPr>
            <b/>
            <sz val="10"/>
            <color indexed="8"/>
            <rFont val="Verdana"/>
            <family val="2"/>
          </rPr>
          <t>Line 15, Form 1120S</t>
        </r>
      </text>
    </comment>
    <comment ref="C68" authorId="0">
      <text>
        <r>
          <rPr>
            <b/>
            <sz val="10"/>
            <color indexed="8"/>
            <rFont val="Verdana"/>
            <family val="2"/>
          </rPr>
          <t>Line 20 (as itemized), Form 1120S
Enter the amount of amortization, casualty loss and/or one time expenses (extraordinary expenses not part of the cost of doing business) listed on the attached schedule for line 20 on form 1120S.</t>
        </r>
        <r>
          <rPr>
            <b/>
            <sz val="8"/>
            <color indexed="8"/>
            <rFont val="Tahoma"/>
            <family val="2"/>
          </rPr>
          <t xml:space="preserve">
</t>
        </r>
      </text>
    </comment>
    <comment ref="C69" authorId="0">
      <text>
        <r>
          <rPr>
            <b/>
            <sz val="10"/>
            <rFont val="Verdana"/>
            <family val="2"/>
          </rPr>
          <t>Schedule L, Line 17, Column D, Form 1120S
If there is evidence that these liabilities regularly roll over and/or there are sufficient liquid business assets to cover them, enter zero.
Enter into the calculator as a positive number; amount will be subtracted from the Analysis.</t>
        </r>
      </text>
    </comment>
    <comment ref="C70" authorId="0">
      <text>
        <r>
          <rPr>
            <b/>
            <sz val="10"/>
            <rFont val="Verdana"/>
            <family val="2"/>
          </rPr>
          <t>Schedule M1, Line 3b, Form 1120S
Enter into the calculator as a positive number; amount will be subtracted from the Analysis.</t>
        </r>
      </text>
    </comment>
    <comment ref="C72" authorId="0">
      <text>
        <r>
          <rPr>
            <b/>
            <sz val="10"/>
            <color indexed="8"/>
            <rFont val="Verdana"/>
            <family val="2"/>
          </rPr>
          <t xml:space="preserve">8. Enter the percentage listed on line G (Schedule K-1 Form 1120S) as a decimal.
</t>
        </r>
        <r>
          <rPr>
            <b/>
            <sz val="10"/>
            <color indexed="8"/>
            <rFont val="Verdana"/>
            <family val="2"/>
          </rPr>
          <t xml:space="preserve">
</t>
        </r>
        <r>
          <rPr>
            <b/>
            <sz val="10"/>
            <color indexed="8"/>
            <rFont val="Verdana"/>
            <family val="2"/>
          </rPr>
          <t>Example:  50% = .50</t>
        </r>
        <r>
          <rPr>
            <b/>
            <sz val="8"/>
            <color indexed="8"/>
            <rFont val="Tahoma"/>
            <family val="2"/>
          </rPr>
          <t xml:space="preserve">
</t>
        </r>
      </text>
    </comment>
    <comment ref="H73" authorId="1">
      <text>
        <r>
          <rPr>
            <b/>
            <sz val="9"/>
            <rFont val="Tahoma"/>
            <family val="2"/>
          </rPr>
          <t>FNMA B3-3.4-02
ORDINARY INCOME, NET RENTAL INCOME: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FHLMC 5304.1
For business income not reported on 1040 but being used to qualify, confirm the corporate resolution or partnership agreement does not restrict access.
Consult your Underwriting Guidelines prior to entering this amount in the Totals on line 2 at the bottom of the form.  Losses must generally be considered.</t>
        </r>
      </text>
    </comment>
    <comment ref="N73" authorId="1">
      <text>
        <r>
          <rPr>
            <b/>
            <sz val="9"/>
            <rFont val="Tahoma"/>
            <family val="2"/>
          </rPr>
          <t>FNMA B3-3.4-02
ORDINARY INCOME, NET RENTAL INCOME: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FHLMC 5304.1
For business income not reported on 1040 but being used to qualify, confirm the corporate resolution or partnership agreement does not restrict access.
Consult your Underwriting Guidelines prior to entering this amount in the Totals on line 2 at the bottom of the form.  Losses must generally be considered.</t>
        </r>
      </text>
    </comment>
    <comment ref="C75" authorId="0">
      <text>
        <r>
          <rPr>
            <b/>
            <sz val="10"/>
            <color indexed="8"/>
            <rFont val="Verdana"/>
            <family val="2"/>
          </rPr>
          <t xml:space="preserve">Line 30
</t>
        </r>
        <r>
          <rPr>
            <b/>
            <sz val="10"/>
            <color indexed="8"/>
            <rFont val="Verdana"/>
            <family val="2"/>
          </rPr>
          <t xml:space="preserve">
</t>
        </r>
      </text>
    </comment>
    <comment ref="C76" authorId="0">
      <text>
        <r>
          <rPr>
            <b/>
            <sz val="10"/>
            <color indexed="8"/>
            <rFont val="Verdana"/>
            <family val="2"/>
          </rPr>
          <t xml:space="preserve">Line 31
</t>
        </r>
        <r>
          <rPr>
            <b/>
            <sz val="10"/>
            <color indexed="8"/>
            <rFont val="Verdana"/>
            <family val="2"/>
          </rPr>
          <t xml:space="preserve">
</t>
        </r>
        <r>
          <rPr>
            <b/>
            <sz val="10"/>
            <color indexed="8"/>
            <rFont val="Verdana"/>
            <family val="2"/>
          </rPr>
          <t>Enter into the calculator as a positive number; amount will be subtracted from the Analysis.</t>
        </r>
      </text>
    </comment>
    <comment ref="C77" authorId="0">
      <text>
        <r>
          <rPr>
            <b/>
            <sz val="10"/>
            <rFont val="Verdana"/>
            <family val="2"/>
          </rPr>
          <t>Lines 8 and 9 if they are  not consistent and nonrecurring.
If the dollar amount listed on Form 1120 is a negative number, enter it here as a positive number.
If the dollar amount listed on Form 1120 is a positive number, enter it here as a negative number.</t>
        </r>
        <r>
          <rPr>
            <b/>
            <sz val="8"/>
            <rFont val="Tahoma"/>
            <family val="2"/>
          </rPr>
          <t xml:space="preserve">
</t>
        </r>
      </text>
    </comment>
    <comment ref="C78" authorId="0">
      <text>
        <r>
          <rPr>
            <b/>
            <sz val="10"/>
            <rFont val="Verdana"/>
            <family val="2"/>
          </rPr>
          <t>Line 10 if it is not consistent and nonrecurring.
If the dollar amount listed on Form 1120 is a negative number, enter it here as a positive number.
If the dollar amount listed on Form 1120 is a positive number, enter it here as a negative number.</t>
        </r>
        <r>
          <rPr>
            <b/>
            <sz val="8"/>
            <rFont val="Tahoma"/>
            <family val="2"/>
          </rPr>
          <t xml:space="preserve">
</t>
        </r>
      </text>
    </comment>
    <comment ref="C79" authorId="0">
      <text>
        <r>
          <rPr>
            <b/>
            <sz val="10"/>
            <color indexed="8"/>
            <rFont val="Verdana"/>
            <family val="2"/>
          </rPr>
          <t>Line 20</t>
        </r>
      </text>
    </comment>
    <comment ref="C80" authorId="0">
      <text>
        <r>
          <rPr>
            <b/>
            <sz val="10"/>
            <color indexed="8"/>
            <rFont val="Verdana"/>
            <family val="2"/>
          </rPr>
          <t>Line 21</t>
        </r>
      </text>
    </comment>
    <comment ref="C81" authorId="0">
      <text>
        <r>
          <rPr>
            <b/>
            <sz val="10"/>
            <rFont val="Verdana"/>
            <family val="2"/>
          </rPr>
          <t>Line 26 (as itemized)
Enter the amount of amortization and/or casualty loss listed on the attached schedule for line 26 on form 1120.</t>
        </r>
        <r>
          <rPr>
            <b/>
            <sz val="8"/>
            <rFont val="Tahoma"/>
            <family val="2"/>
          </rPr>
          <t xml:space="preserve">
</t>
        </r>
      </text>
    </comment>
    <comment ref="C82" authorId="0">
      <text>
        <r>
          <rPr>
            <b/>
            <sz val="10"/>
            <rFont val="Verdana"/>
            <family val="2"/>
          </rPr>
          <t xml:space="preserve">Line 29c </t>
        </r>
      </text>
    </comment>
    <comment ref="C83" authorId="0">
      <text>
        <r>
          <rPr>
            <b/>
            <sz val="10"/>
            <rFont val="Verdana"/>
            <family val="2"/>
          </rPr>
          <t>Schedule L, Line 17, Column D
If there is evidence that these liabilities regularly roll over and/or there are sufficient liquid business assets to cover them, enter zero.
Enter into the calculator as a positive number; amount will be subtracted from the Analysis.</t>
        </r>
      </text>
    </comment>
    <comment ref="C84" authorId="0">
      <text>
        <r>
          <rPr>
            <b/>
            <sz val="10"/>
            <rFont val="Tahoma"/>
            <family val="2"/>
          </rPr>
          <t>Schedule M1, Line 5c
Enter into the calculator as a positive number; amount will be subtracted from the Analysis</t>
        </r>
      </text>
    </comment>
    <comment ref="C86" authorId="0">
      <text>
        <r>
          <rPr>
            <b/>
            <sz val="10"/>
            <color indexed="8"/>
            <rFont val="Verdana"/>
            <family val="2"/>
          </rPr>
          <t>12. Enter the percentage listed on Form 1125-E (Form 1120) for your borrower(s) as a decimal.
Example:  50% - .50</t>
        </r>
        <r>
          <rPr>
            <b/>
            <sz val="8"/>
            <color indexed="8"/>
            <rFont val="Tahoma"/>
            <family val="2"/>
          </rPr>
          <t xml:space="preserve">
</t>
        </r>
        <r>
          <rPr>
            <b/>
            <sz val="10"/>
            <color indexed="8"/>
            <rFont val="Tahoma"/>
            <family val="2"/>
          </rPr>
          <t>-For FNMA B3-3.4-03, Corporate earnings may not be used unless the borrower owns 100% of the business.
-For FHLMC 5304.1, Income reported on the business tax returns but not on the personal tax returns may be considered as stable monthly income, provided the Seller's analysis confirms that based on the financial strength of the business, the use of these funds as personal income would not have a detrimental impact on the business.
Consult your Underwriting Guidelines prior to entering this amount in the Totals line 4 at the bottom of the form.  Losses must generally be considered.</t>
        </r>
      </text>
    </comment>
    <comment ref="C88" authorId="0">
      <text>
        <r>
          <rPr>
            <b/>
            <sz val="10"/>
            <rFont val="Verdana"/>
            <family val="2"/>
          </rPr>
          <t>Line 5 of Schedule B (Form 1040) for each payer directly related to the corporation on Form 1120.  
Enter into the calculator as a positive number; amount will be subtracted from the Analysis.</t>
        </r>
      </text>
    </comment>
    <comment ref="H90" authorId="1">
      <text>
        <r>
          <rPr>
            <b/>
            <sz val="9"/>
            <rFont val="Tahoma"/>
            <family val="2"/>
          </rPr>
          <t xml:space="preserve">- For FNMA B3-3.4-03, Corporate earnings may not be used unless the borrower owns 100% of the business.
- For FHLMC 5304.1, Income reported on the business tax returns but not on the personal tax returns may be considered as stable monthly income, provided the Seller's analysis confirms that based on the financial strength of the business, the use of these funds as personal income would not have a detrimental impact on the business.
Consult your Underwriting Guidelines prior to entering this amount in the Totals line 4 at the bottom of the form.  Losses must generally be considered.
</t>
        </r>
      </text>
    </comment>
    <comment ref="N90" authorId="1">
      <text>
        <r>
          <rPr>
            <b/>
            <sz val="9"/>
            <rFont val="Tahoma"/>
            <family val="2"/>
          </rPr>
          <t xml:space="preserve">-For FNMA B3-3.4-03, Corporate earnings may not be used unless the borrower owns 100% of the business.
- For FHLMC 5304.1, Income reported on the business tax returns but not on the personal tax returns may be considered as stable monthly income, provided the Seller's analysis confirms that based on the financial strength of the business, the use of these funds as personal income would not have a detrimental impact on the business.
Consult your Underwriting Guidelines prior to entering this amount in the Totals line 4 at the bottom of the form.  Losses must generally be considered.
</t>
        </r>
      </text>
    </comment>
    <comment ref="C93" authorId="3">
      <text>
        <r>
          <rPr>
            <b/>
            <sz val="10"/>
            <color indexed="8"/>
            <rFont val="Verdana"/>
            <family val="2"/>
          </rPr>
          <t xml:space="preserve">Auto-populates Sections (I-VII)+ IX
</t>
        </r>
      </text>
    </comment>
    <comment ref="C94" authorId="2">
      <text>
        <r>
          <rPr>
            <b/>
            <sz val="10"/>
            <rFont val="Verdana"/>
            <family val="2"/>
          </rPr>
          <t xml:space="preserve">Totals from Section VIII, Line 10 NOTE:  
CHECK THE BOX IF YOU WANT TO USE THE INCOME OR COUNT THE LOSS FROM THE BUSINESS.  SEE BELOW FOR GUIDANCE!  
FNMA B3-3.4-01
ORDINARY INCOME, NET RENTAL INCOME: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FHLMC 5304.1
For business income not reported on 1040 but being used to qualify, confirm the corporate resolution or partnership agreement does not restrict access.
Consult your Underwriting Guidelines prior to entering this amount in the Totals on line 2 at the bottom of the form.  Losses must generally be considered.
Enter Totals from Section X, if applicable
</t>
        </r>
        <r>
          <rPr>
            <sz val="10"/>
            <rFont val="Verdana"/>
            <family val="2"/>
          </rPr>
          <t xml:space="preserve">
</t>
        </r>
      </text>
    </comment>
    <comment ref="C95" authorId="2">
      <text>
        <r>
          <rPr>
            <b/>
            <sz val="10"/>
            <color indexed="8"/>
            <rFont val="Verdana"/>
            <family val="2"/>
          </rPr>
          <t xml:space="preserve">NOTE:  CHECK THE BOX IF YOU WANT TO USE THE INCOME OR COUNT THE LOSS FROM THE BUSINESS.  SEE BELOW FOR GUIDANCE!  
FNMA B3-3.4-02
ORDINARY INCOME, NET RENTAL INCOME: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FHLMC 5304.1
For business income not reported on 1040 but being used to qualify, confirm the corporate resolution or partnership agreement does not restrict access.
Consult your Underwriting Guidelines prior to entering this amount in the Totals on line 2 at the bottom of the form.  Losses must generally be considered.
Enter Totals from Section X, Line 9 if applicable
 </t>
        </r>
      </text>
    </comment>
    <comment ref="C96" authorId="0">
      <text>
        <r>
          <rPr>
            <b/>
            <sz val="10"/>
            <color indexed="8"/>
            <rFont val="Verdana"/>
            <family val="2"/>
          </rPr>
          <t xml:space="preserve">NOTE:  CHECK THE BOX IF YOU WANT TO USE THE INCOME OR COUNT THE LOSS FROM THE BUSINESS.  SEE BELOW FOR GUIDANCE!  
Consult your Underwriting Guidelines prior to entering income on this line.  Losses must </t>
        </r>
        <r>
          <rPr>
            <b/>
            <i/>
            <sz val="10"/>
            <color indexed="8"/>
            <rFont val="Verdana"/>
            <family val="2"/>
          </rPr>
          <t>generally</t>
        </r>
        <r>
          <rPr>
            <b/>
            <sz val="10"/>
            <color indexed="8"/>
            <rFont val="Verdana"/>
            <family val="2"/>
          </rPr>
          <t xml:space="preserve"> be considered.
- For FNMA B3-3.4-03, Corporate earnings may not be used unless the borrower owns 100% of the business.
- For FHLMC 5304.1, Income reported on the business tax returns but not on the personal tax returns may be considered as stable monthly income, provided the Seller's analysis confirms that based on the financial strength of the business, the use of these funds as personal income would not have a detrimental impact on the business.  For business income not reported on 1040 but being used to qualify, confirm the corporate resolution does not restrict access.
Be sure to enter as (+/-) as appropriate.</t>
        </r>
      </text>
    </comment>
    <comment ref="C99" authorId="0">
      <text>
        <r>
          <rPr>
            <b/>
            <sz val="10"/>
            <rFont val="Verdana"/>
            <family val="2"/>
          </rPr>
          <t>Refer to agency / investor guidelines to determine the number of years tax returns that must be reviewed.  
For 1 year enter 12 
For 2 years enter 24</t>
        </r>
        <r>
          <rPr>
            <b/>
            <sz val="8"/>
            <rFont val="Tahoma"/>
            <family val="2"/>
          </rPr>
          <t xml:space="preserve">
</t>
        </r>
      </text>
    </comment>
    <comment ref="C100" authorId="0">
      <text>
        <r>
          <rPr>
            <b/>
            <sz val="10"/>
            <rFont val="Verdana"/>
            <family val="2"/>
          </rPr>
          <t>Refer to agency / investor guidelines as to allowable income / sources.</t>
        </r>
        <r>
          <rPr>
            <b/>
            <sz val="8"/>
            <rFont val="Tahoma"/>
            <family val="2"/>
          </rPr>
          <t xml:space="preserve">
</t>
        </r>
      </text>
    </comment>
    <comment ref="C102" authorId="2">
      <text>
        <r>
          <rPr>
            <b/>
            <sz val="10"/>
            <rFont val="Verdana"/>
            <family val="2"/>
          </rPr>
          <t>NOTE:  This amount is an average based on the amounts entered.   Consult your guidelines for further assistance.</t>
        </r>
        <r>
          <rPr>
            <b/>
            <sz val="8"/>
            <rFont val="Tahoma"/>
            <family val="2"/>
          </rPr>
          <t xml:space="preserve">
</t>
        </r>
      </text>
    </comment>
  </commentList>
</comments>
</file>

<file path=xl/comments2.xml><?xml version="1.0" encoding="utf-8"?>
<comments xmlns="http://schemas.openxmlformats.org/spreadsheetml/2006/main">
  <authors>
    <author>Sherry Wilson</author>
    <author>Patricia Bunch</author>
    <author>Dina Jenkins</author>
  </authors>
  <commentList>
    <comment ref="A11" authorId="0">
      <text>
        <r>
          <rPr>
            <b/>
            <sz val="10"/>
            <color indexed="8"/>
            <rFont val="Tahoma"/>
            <family val="2"/>
          </rPr>
          <t>Schedule L line 1 column d</t>
        </r>
      </text>
    </comment>
    <comment ref="A12" authorId="0">
      <text>
        <r>
          <rPr>
            <b/>
            <sz val="10"/>
            <rFont val="Tahoma"/>
            <family val="2"/>
          </rPr>
          <t>Schedule L line 2b column d</t>
        </r>
      </text>
    </comment>
    <comment ref="A18" authorId="0">
      <text>
        <r>
          <rPr>
            <b/>
            <sz val="10"/>
            <rFont val="Tahoma"/>
            <family val="2"/>
          </rPr>
          <t xml:space="preserve">Schedule L 
line 15 (1065) column d 
line 16 (1120S, 1120) column d
</t>
        </r>
      </text>
    </comment>
    <comment ref="A19" authorId="0">
      <text>
        <r>
          <rPr>
            <b/>
            <sz val="10"/>
            <rFont val="Tahoma"/>
            <family val="2"/>
          </rPr>
          <t xml:space="preserve">Schedule L 
line 16 (1065), column d
line 17 (1120S, 1120), column d
</t>
        </r>
      </text>
    </comment>
    <comment ref="A20" authorId="0">
      <text>
        <r>
          <rPr>
            <b/>
            <sz val="10"/>
            <color indexed="8"/>
            <rFont val="Tahoma"/>
            <family val="2"/>
          </rPr>
          <t xml:space="preserve">Schedule L 
</t>
        </r>
        <r>
          <rPr>
            <b/>
            <sz val="10"/>
            <color indexed="8"/>
            <rFont val="Tahoma"/>
            <family val="2"/>
          </rPr>
          <t xml:space="preserve">line 17 (1065), column d
</t>
        </r>
        <r>
          <rPr>
            <b/>
            <sz val="10"/>
            <color indexed="8"/>
            <rFont val="Tahoma"/>
            <family val="2"/>
          </rPr>
          <t xml:space="preserve">line 18 (1120S, 1120), column d
</t>
        </r>
        <r>
          <rPr>
            <b/>
            <sz val="10"/>
            <color indexed="8"/>
            <rFont val="Tahoma"/>
            <family val="2"/>
          </rPr>
          <t xml:space="preserve">Review itemized statement
</t>
        </r>
      </text>
    </comment>
    <comment ref="A23" authorId="1">
      <text>
        <r>
          <rPr>
            <b/>
            <sz val="10"/>
            <color indexed="8"/>
            <rFont val="Tahoma"/>
            <family val="2"/>
          </rPr>
          <t xml:space="preserve">- Liquidity Ratios
</t>
        </r>
        <r>
          <rPr>
            <b/>
            <sz val="10"/>
            <color indexed="8"/>
            <rFont val="Tahoma"/>
            <family val="2"/>
          </rPr>
          <t>For FNMA, For either ratio, a result of one or greater is</t>
        </r>
        <r>
          <rPr>
            <b/>
            <u val="single"/>
            <sz val="10"/>
            <color indexed="8"/>
            <rFont val="Tahoma"/>
            <family val="2"/>
          </rPr>
          <t xml:space="preserve"> generally</t>
        </r>
        <r>
          <rPr>
            <b/>
            <sz val="10"/>
            <color indexed="8"/>
            <rFont val="Tahoma"/>
            <family val="2"/>
          </rPr>
          <t xml:space="preserve"> sufficient to confirm adequate business liquidity to support the withdrawal of earnings.
</t>
        </r>
      </text>
    </comment>
    <comment ref="A24" authorId="1">
      <text>
        <r>
          <rPr>
            <b/>
            <sz val="10"/>
            <color indexed="8"/>
            <rFont val="Tahoma"/>
            <family val="2"/>
          </rPr>
          <t xml:space="preserve">- Liquidity Ratios
</t>
        </r>
        <r>
          <rPr>
            <b/>
            <sz val="10"/>
            <color indexed="8"/>
            <rFont val="Tahoma"/>
            <family val="2"/>
          </rPr>
          <t xml:space="preserve">For FNMA, For either ratio, a result of one or greater is </t>
        </r>
        <r>
          <rPr>
            <b/>
            <u val="single"/>
            <sz val="10"/>
            <color indexed="8"/>
            <rFont val="Tahoma"/>
            <family val="2"/>
          </rPr>
          <t>generally</t>
        </r>
        <r>
          <rPr>
            <b/>
            <sz val="10"/>
            <color indexed="8"/>
            <rFont val="Tahoma"/>
            <family val="2"/>
          </rPr>
          <t xml:space="preserve"> sufficient to confirm adequate business liquidity to support the withdrawal of earnings.</t>
        </r>
        <r>
          <rPr>
            <b/>
            <sz val="8"/>
            <color indexed="8"/>
            <rFont val="Tahoma"/>
            <family val="2"/>
          </rPr>
          <t xml:space="preserve">
</t>
        </r>
      </text>
    </comment>
    <comment ref="A13" authorId="2">
      <text>
        <r>
          <rPr>
            <b/>
            <sz val="9"/>
            <rFont val="Tahoma"/>
            <family val="2"/>
          </rPr>
          <t>Schedule L line 3 column d</t>
        </r>
        <r>
          <rPr>
            <sz val="9"/>
            <rFont val="Tahoma"/>
            <family val="2"/>
          </rPr>
          <t xml:space="preserve">
</t>
        </r>
      </text>
    </comment>
    <comment ref="A14" authorId="2">
      <text>
        <r>
          <rPr>
            <b/>
            <sz val="9"/>
            <rFont val="Tahoma"/>
            <family val="2"/>
          </rPr>
          <t>Line 6, Column d - use caution, review itemized statement and enter only applicable amounts.</t>
        </r>
        <r>
          <rPr>
            <sz val="9"/>
            <rFont val="Tahoma"/>
            <family val="2"/>
          </rPr>
          <t xml:space="preserve">
</t>
        </r>
      </text>
    </comment>
  </commentList>
</comments>
</file>

<file path=xl/comments3.xml><?xml version="1.0" encoding="utf-8"?>
<comments xmlns="http://schemas.openxmlformats.org/spreadsheetml/2006/main">
  <authors>
    <author>Patricia Bunch</author>
  </authors>
  <commentList>
    <comment ref="A30" authorId="0">
      <text>
        <r>
          <rPr>
            <b/>
            <sz val="9"/>
            <rFont val="Tahoma"/>
            <family val="2"/>
          </rPr>
          <t xml:space="preserve">Gross Sales/Income = Gross receipts - Returns and Allowances
</t>
        </r>
      </text>
    </comment>
    <comment ref="A31" authorId="0">
      <text>
        <r>
          <rPr>
            <b/>
            <sz val="9"/>
            <rFont val="Tahoma"/>
            <family val="2"/>
          </rPr>
          <t>Expenses = Cost of Goods Sold + Deductions</t>
        </r>
      </text>
    </comment>
    <comment ref="G12" authorId="0">
      <text>
        <r>
          <rPr>
            <b/>
            <sz val="10"/>
            <rFont val="Tahoma"/>
            <family val="2"/>
          </rPr>
          <t>Use caution, only applicable amounts.</t>
        </r>
      </text>
    </comment>
    <comment ref="G23" authorId="0">
      <text>
        <r>
          <rPr>
            <b/>
            <sz val="10"/>
            <color indexed="8"/>
            <rFont val="Tahoma"/>
            <family val="2"/>
          </rPr>
          <t xml:space="preserve">- Liquidity Ratios
</t>
        </r>
        <r>
          <rPr>
            <b/>
            <sz val="10"/>
            <color indexed="8"/>
            <rFont val="Tahoma"/>
            <family val="2"/>
          </rPr>
          <t>For FNMA, For either ratio, a result of one or greater is</t>
        </r>
        <r>
          <rPr>
            <b/>
            <u val="single"/>
            <sz val="10"/>
            <color indexed="8"/>
            <rFont val="Tahoma"/>
            <family val="2"/>
          </rPr>
          <t xml:space="preserve"> generally</t>
        </r>
        <r>
          <rPr>
            <b/>
            <sz val="10"/>
            <color indexed="8"/>
            <rFont val="Tahoma"/>
            <family val="2"/>
          </rPr>
          <t xml:space="preserve"> sufficient to confirm adequate business liquidity to support the withdrawal of earnings.
</t>
        </r>
      </text>
    </comment>
    <comment ref="G24" authorId="0">
      <text>
        <r>
          <rPr>
            <b/>
            <sz val="10"/>
            <color indexed="8"/>
            <rFont val="Tahoma"/>
            <family val="2"/>
          </rPr>
          <t xml:space="preserve">- Liquidity Ratios
</t>
        </r>
        <r>
          <rPr>
            <b/>
            <sz val="10"/>
            <color indexed="8"/>
            <rFont val="Tahoma"/>
            <family val="2"/>
          </rPr>
          <t xml:space="preserve">For FNMA, For either ratio, a result of one or greater is </t>
        </r>
        <r>
          <rPr>
            <b/>
            <u val="single"/>
            <sz val="10"/>
            <color indexed="8"/>
            <rFont val="Tahoma"/>
            <family val="2"/>
          </rPr>
          <t>generally</t>
        </r>
        <r>
          <rPr>
            <b/>
            <sz val="10"/>
            <color indexed="8"/>
            <rFont val="Tahoma"/>
            <family val="2"/>
          </rPr>
          <t xml:space="preserve"> sufficient to confirm adequate business liquidity to support the withdrawal of earnings.</t>
        </r>
        <r>
          <rPr>
            <b/>
            <sz val="8"/>
            <color indexed="8"/>
            <rFont val="Tahoma"/>
            <family val="2"/>
          </rPr>
          <t xml:space="preserve">
</t>
        </r>
      </text>
    </comment>
    <comment ref="D9" authorId="0">
      <text>
        <r>
          <rPr>
            <sz val="11"/>
            <rFont val="Tahoma"/>
            <family val="2"/>
          </rPr>
          <t>Listed in the "expense" section of the P&amp;L, if applicable</t>
        </r>
      </text>
    </comment>
    <comment ref="D11" authorId="0">
      <text>
        <r>
          <rPr>
            <sz val="11"/>
            <rFont val="Tahoma"/>
            <family val="2"/>
          </rPr>
          <t xml:space="preserve">Enter net income or loss, as applicable
</t>
        </r>
      </text>
    </comment>
    <comment ref="D12" authorId="0">
      <text>
        <r>
          <rPr>
            <sz val="11"/>
            <rFont val="Tahoma"/>
            <family val="2"/>
          </rPr>
          <t xml:space="preserve">Review the income section on the P&amp;L and enter any "non-recurring" income as a negative ("non-recurring" loss may be entered as a positive)
</t>
        </r>
      </text>
    </comment>
    <comment ref="D13" authorId="0">
      <text>
        <r>
          <rPr>
            <sz val="11"/>
            <rFont val="Tahoma"/>
            <family val="2"/>
          </rPr>
          <t>Review the expense section of the P&amp;L for any add-backs (may or may not show on the P&amp;L).
Ex. Depreciation, delpletion, amortization</t>
        </r>
      </text>
    </comment>
    <comment ref="D14" authorId="0">
      <text>
        <r>
          <rPr>
            <b/>
            <sz val="9"/>
            <rFont val="Tahoma"/>
            <family val="2"/>
          </rPr>
          <t>Review expense section of the P&amp;L, if applicabe - enter figure as positive and the tool will automated subtract.</t>
        </r>
      </text>
    </comment>
    <comment ref="D24" authorId="0">
      <text>
        <r>
          <rPr>
            <sz val="12"/>
            <color indexed="8"/>
            <rFont val="Tahoma"/>
            <family val="2"/>
          </rPr>
          <t xml:space="preserve">For FNMA – Lender Letter (LL-2020-03) – updated May 28, 2020
</t>
        </r>
        <r>
          <rPr>
            <sz val="12"/>
            <color indexed="8"/>
            <rFont val="Tahoma"/>
            <family val="2"/>
          </rPr>
          <t xml:space="preserve">Business Income Calculation Adjustment 
</t>
        </r>
        <r>
          <rPr>
            <sz val="12"/>
            <color indexed="8"/>
            <rFont val="Tahoma"/>
            <family val="2"/>
          </rPr>
          <t xml:space="preserve">When the lender determines current year net business income has been impacted by the COVID-19 pandemic and is 
</t>
        </r>
        <r>
          <rPr>
            <sz val="12"/>
            <color indexed="8"/>
            <rFont val="Tahoma"/>
            <family val="2"/>
          </rPr>
          <t xml:space="preserve">• less than the historical monthly income calculated using Form 1084 (or similar form), but is stable at its current level, the lender must reduce the amount of qualifying income calculated using Form 1084 (or similar form) to no more than the current level of stable income as determined by the lender (see Business Income above). 
</t>
        </r>
        <r>
          <rPr>
            <sz val="12"/>
            <color indexed="8"/>
            <rFont val="Tahoma"/>
            <family val="2"/>
          </rPr>
          <t xml:space="preserve">• more than the historical income calculated using Form 1084, the lender must use no more than the currently stable level of income calculated using Form 1084 to qualify the borrower. 
</t>
        </r>
        <r>
          <rPr>
            <sz val="12"/>
            <color indexed="8"/>
            <rFont val="Tahoma"/>
            <family val="2"/>
          </rPr>
          <t xml:space="preserve">In all cases, qualifying income must be supported by documentation, including any supplemental documentation obtained by the lender.
</t>
        </r>
        <r>
          <rPr>
            <sz val="12"/>
            <color indexed="8"/>
            <rFont val="Tahoma"/>
            <family val="2"/>
          </rPr>
          <t xml:space="preserve">
</t>
        </r>
        <r>
          <rPr>
            <sz val="12"/>
            <color indexed="8"/>
            <rFont val="Tahoma"/>
            <family val="2"/>
          </rPr>
          <t xml:space="preserve">For FHLMC – Bulletin – May 28, 2020/2020-19
</t>
        </r>
        <r>
          <rPr>
            <sz val="12"/>
            <color indexed="8"/>
            <rFont val="Tahoma"/>
            <family val="2"/>
          </rPr>
          <t xml:space="preserve">The income level has not changed or has increased
</t>
        </r>
        <r>
          <rPr>
            <sz val="12"/>
            <color indexed="8"/>
            <rFont val="Tahoma"/>
            <family val="2"/>
          </rPr>
          <t xml:space="preserve">Use the qualifying income calculated following standard requirements and guidance in Chapter 5304, including the use of Form 91 or a similar alternative form. A YTD profit and loss statement, audited or unaudited, cannot be used to support a higher level of income than the amount derived from Form 91 or a similar alternative form.
</t>
        </r>
        <r>
          <rPr>
            <sz val="12"/>
            <color indexed="8"/>
            <rFont val="Tahoma"/>
            <family val="2"/>
          </rPr>
          <t xml:space="preserve">The income level has declined
</t>
        </r>
        <r>
          <rPr>
            <sz val="12"/>
            <color indexed="8"/>
            <rFont val="Tahoma"/>
            <family val="2"/>
          </rPr>
          <t xml:space="preserve">• Determine if the income has stabilized. The Seller may need to obtain additional documentation to supplement the YTD profit and loss statement (e.g., a month-to-month income trending analysis, additional months and/or more recent business account statements) to make this determination.
</t>
        </r>
        <r>
          <rPr>
            <sz val="12"/>
            <color indexed="8"/>
            <rFont val="Tahoma"/>
            <family val="2"/>
          </rPr>
          <t xml:space="preserve">• If the income has stabilized:
</t>
        </r>
        <r>
          <rPr>
            <sz val="12"/>
            <color indexed="8"/>
            <rFont val="Tahoma"/>
            <family val="2"/>
          </rPr>
          <t xml:space="preserve">• Use no more than the current level of stable monthly self-employment income using details from the YTD profit and loss statement, business account statements, and supplemental documentation, as applicable
</t>
        </r>
        <r>
          <rPr>
            <sz val="12"/>
            <color indexed="8"/>
            <rFont val="Tahoma"/>
            <family val="2"/>
          </rPr>
          <t xml:space="preserve">• Adjustments (e.g., depreciation) to the YTD profit and loss net income may be made in accordance with the requirements and guidance in Guide Section 5304.1(d) and Form 91, and in alignment with the adjustments based on the tax returns, as appropriate
</t>
        </r>
        <r>
          <rPr>
            <sz val="12"/>
            <color indexed="8"/>
            <rFont val="Tahoma"/>
            <family val="2"/>
          </rPr>
          <t>• If the income is declining and has not stabilized, then the income is not eligible for qualifying</t>
        </r>
        <r>
          <rPr>
            <sz val="9"/>
            <color indexed="8"/>
            <rFont val="Tahoma"/>
            <family val="2"/>
          </rPr>
          <t xml:space="preserve">
</t>
        </r>
        <r>
          <rPr>
            <sz val="9"/>
            <color indexed="8"/>
            <rFont val="Tahoma"/>
            <family val="2"/>
          </rPr>
          <t xml:space="preserve">
</t>
        </r>
        <r>
          <rPr>
            <sz val="9"/>
            <color indexed="8"/>
            <rFont val="Tahoma"/>
            <family val="2"/>
          </rPr>
          <t xml:space="preserve">
</t>
        </r>
      </text>
    </comment>
    <comment ref="A45" authorId="0">
      <text>
        <r>
          <rPr>
            <sz val="12"/>
            <color indexed="8"/>
            <rFont val="Tahoma"/>
            <family val="2"/>
          </rPr>
          <t xml:space="preserve">For FNMA – Lender Letter (LL-2020-03) – updated May 28, 2020
</t>
        </r>
        <r>
          <rPr>
            <sz val="12"/>
            <color indexed="8"/>
            <rFont val="Tahoma"/>
            <family val="2"/>
          </rPr>
          <t xml:space="preserve">Business Income Calculation Adjustment 
</t>
        </r>
        <r>
          <rPr>
            <sz val="12"/>
            <color indexed="8"/>
            <rFont val="Tahoma"/>
            <family val="2"/>
          </rPr>
          <t xml:space="preserve">When the lender determines current year net business income has been impacted by the COVID-19 pandemic and is 
</t>
        </r>
        <r>
          <rPr>
            <sz val="12"/>
            <color indexed="8"/>
            <rFont val="Tahoma"/>
            <family val="2"/>
          </rPr>
          <t xml:space="preserve">• less than the historical monthly income calculated using Form 1084 (or similar form), but is stable at its current level, the lender must reduce the amount of qualifying income calculated using Form 1084 (or similar form) to no more than the current level of stable income as determined by the lender (see Business Income above). 
</t>
        </r>
        <r>
          <rPr>
            <sz val="12"/>
            <color indexed="8"/>
            <rFont val="Tahoma"/>
            <family val="2"/>
          </rPr>
          <t xml:space="preserve">• more than the historical income calculated using Form 1084, the lender must use no more than the currently stable level of income calculated using Form 1084 to qualify the borrower. 
</t>
        </r>
        <r>
          <rPr>
            <sz val="12"/>
            <color indexed="8"/>
            <rFont val="Tahoma"/>
            <family val="2"/>
          </rPr>
          <t xml:space="preserve">In all cases, qualifying income must be supported by documentation, including any supplemental documentation obtained by the lender.
</t>
        </r>
        <r>
          <rPr>
            <sz val="12"/>
            <color indexed="8"/>
            <rFont val="Tahoma"/>
            <family val="2"/>
          </rPr>
          <t xml:space="preserve">
</t>
        </r>
        <r>
          <rPr>
            <sz val="12"/>
            <color indexed="8"/>
            <rFont val="Tahoma"/>
            <family val="2"/>
          </rPr>
          <t xml:space="preserve">For FHLMC – Bulletin – May 28, 2020/2020-19
</t>
        </r>
        <r>
          <rPr>
            <sz val="12"/>
            <color indexed="8"/>
            <rFont val="Tahoma"/>
            <family val="2"/>
          </rPr>
          <t xml:space="preserve">The income level has not changed or has increased
</t>
        </r>
        <r>
          <rPr>
            <sz val="12"/>
            <color indexed="8"/>
            <rFont val="Tahoma"/>
            <family val="2"/>
          </rPr>
          <t xml:space="preserve">Use the qualifying income calculated following standard requirements and guidance in Chapter 5304, including the use of Form 91 or a similar alternative form. A YTD profit and loss statement, audited or unaudited, cannot be used to support a higher level of income than the amount derived from Form 91 or a similar alternative form.
</t>
        </r>
        <r>
          <rPr>
            <sz val="12"/>
            <color indexed="8"/>
            <rFont val="Tahoma"/>
            <family val="2"/>
          </rPr>
          <t xml:space="preserve">The income level has declined
</t>
        </r>
        <r>
          <rPr>
            <sz val="12"/>
            <color indexed="8"/>
            <rFont val="Tahoma"/>
            <family val="2"/>
          </rPr>
          <t xml:space="preserve">• Determine if the income has stabilized. The Seller may need to obtain additional documentation to supplement the YTD profit and loss statement (e.g., a month-to-month income trending analysis, additional months and/or more recent business account statements) to make this determination.
</t>
        </r>
        <r>
          <rPr>
            <sz val="12"/>
            <color indexed="8"/>
            <rFont val="Tahoma"/>
            <family val="2"/>
          </rPr>
          <t xml:space="preserve">• If the income has stabilized:
</t>
        </r>
        <r>
          <rPr>
            <sz val="12"/>
            <color indexed="8"/>
            <rFont val="Tahoma"/>
            <family val="2"/>
          </rPr>
          <t xml:space="preserve">• Use no more than the current level of stable monthly self-employment income using details from the YTD profit and loss statement, business account statements, and supplemental documentation, as applicable
</t>
        </r>
        <r>
          <rPr>
            <sz val="12"/>
            <color indexed="8"/>
            <rFont val="Tahoma"/>
            <family val="2"/>
          </rPr>
          <t xml:space="preserve">• Adjustments (e.g., depreciation) to the YTD profit and loss net income may be made in accordance with the requirements and guidance in Guide Section 5304.1(d) and Form 91, and in alignment with the adjustments based on the tax returns, as appropriate
</t>
        </r>
        <r>
          <rPr>
            <sz val="12"/>
            <color indexed="8"/>
            <rFont val="Tahoma"/>
            <family val="2"/>
          </rPr>
          <t xml:space="preserve">• If the income is declining and has not stabilized, then the income is not eligible for qualifying
</t>
        </r>
        <r>
          <rPr>
            <sz val="9"/>
            <color indexed="8"/>
            <rFont val="Tahoma"/>
            <family val="2"/>
          </rPr>
          <t xml:space="preserve">
</t>
        </r>
      </text>
    </comment>
  </commentList>
</comments>
</file>

<file path=xl/comments4.xml><?xml version="1.0" encoding="utf-8"?>
<comments xmlns="http://schemas.openxmlformats.org/spreadsheetml/2006/main">
  <authors>
    <author>Patricia Bunch</author>
  </authors>
  <commentList>
    <comment ref="L12" authorId="0">
      <text>
        <r>
          <rPr>
            <b/>
            <sz val="9"/>
            <color indexed="8"/>
            <rFont val="Tahoma"/>
            <family val="2"/>
          </rPr>
          <t>Gross receipts or Sales minus Returns and Allowances</t>
        </r>
      </text>
    </comment>
    <comment ref="L19" authorId="0">
      <text>
        <r>
          <rPr>
            <b/>
            <sz val="9"/>
            <rFont val="Tahoma"/>
            <family val="2"/>
          </rPr>
          <t>Cost of Goods Sold + Total Deductions/Expense</t>
        </r>
      </text>
    </comment>
    <comment ref="F15" authorId="0">
      <text>
        <r>
          <rPr>
            <b/>
            <sz val="9"/>
            <rFont val="Tahoma"/>
            <family val="2"/>
          </rPr>
          <t>The percentage change for each item from the previous period.</t>
        </r>
      </text>
    </comment>
    <comment ref="F22" authorId="0">
      <text>
        <r>
          <rPr>
            <b/>
            <sz val="9"/>
            <color indexed="8"/>
            <rFont val="Tahoma"/>
            <family val="2"/>
          </rPr>
          <t>The percentage change for each item from the previous period.</t>
        </r>
      </text>
    </comment>
    <comment ref="F29" authorId="0">
      <text>
        <r>
          <rPr>
            <b/>
            <sz val="9"/>
            <color indexed="8"/>
            <rFont val="Tahoma"/>
            <family val="2"/>
          </rPr>
          <t>The percentage change for each item from the previous period.</t>
        </r>
      </text>
    </comment>
    <comment ref="D21" authorId="0">
      <text>
        <r>
          <rPr>
            <b/>
            <sz val="9"/>
            <color indexed="8"/>
            <rFont val="Tahoma"/>
            <family val="2"/>
          </rPr>
          <t>The expenses as a percentage of gross income for that period.</t>
        </r>
      </text>
    </comment>
    <comment ref="D28" authorId="0">
      <text>
        <r>
          <rPr>
            <b/>
            <sz val="9"/>
            <rFont val="Tahoma"/>
            <family val="2"/>
          </rPr>
          <t>The taxable income as a percentage of gross income for that period.</t>
        </r>
      </text>
    </comment>
    <comment ref="H21" authorId="0">
      <text>
        <r>
          <rPr>
            <b/>
            <sz val="9"/>
            <rFont val="Tahoma"/>
            <family val="2"/>
          </rPr>
          <t>The expenses as a percentage of gross income for that period.</t>
        </r>
      </text>
    </comment>
    <comment ref="H28" authorId="0">
      <text>
        <r>
          <rPr>
            <b/>
            <sz val="9"/>
            <rFont val="Tahoma"/>
            <family val="2"/>
          </rPr>
          <t>The taxable income as a percentage of gross income for that period.</t>
        </r>
      </text>
    </comment>
    <comment ref="J22" authorId="0">
      <text>
        <r>
          <rPr>
            <b/>
            <sz val="9"/>
            <color indexed="8"/>
            <rFont val="Tahoma"/>
            <family val="2"/>
          </rPr>
          <t>The percentage change for each item from the previous period.</t>
        </r>
      </text>
    </comment>
    <comment ref="J29" authorId="0">
      <text>
        <r>
          <rPr>
            <b/>
            <sz val="9"/>
            <rFont val="Tahoma"/>
            <family val="2"/>
          </rPr>
          <t>The percentage change for each item from the previous period.</t>
        </r>
      </text>
    </comment>
    <comment ref="J15" authorId="0">
      <text>
        <r>
          <rPr>
            <b/>
            <sz val="9"/>
            <rFont val="Tahoma"/>
            <family val="2"/>
          </rPr>
          <t>The percentage change for each item from the previous period.</t>
        </r>
      </text>
    </comment>
  </commentList>
</comments>
</file>

<file path=xl/comments5.xml><?xml version="1.0" encoding="utf-8"?>
<comments xmlns="http://schemas.openxmlformats.org/spreadsheetml/2006/main">
  <authors>
    <author>Dina Jenkins</author>
  </authors>
  <commentList>
    <comment ref="I9" authorId="0">
      <text>
        <r>
          <rPr>
            <b/>
            <sz val="10"/>
            <rFont val="Verdana"/>
            <family val="2"/>
          </rPr>
          <t>This average does not exclude any large, one time expenses reflected and documented on the business bank statements. 
If your have one time expenses, input accurately on the worksheet and compare monthly withdrawals to "Avg Per Month Minus 1x Expenses".</t>
        </r>
      </text>
    </comment>
    <comment ref="J9" authorId="0">
      <text>
        <r>
          <rPr>
            <b/>
            <sz val="10"/>
            <rFont val="Verdana"/>
            <family val="2"/>
          </rPr>
          <t>This amount reflects the borrower's average withdrawals per month excluding any one time expenses.</t>
        </r>
        <r>
          <rPr>
            <sz val="9"/>
            <rFont val="Tahoma"/>
            <family val="2"/>
          </rPr>
          <t xml:space="preserve">
</t>
        </r>
      </text>
    </comment>
    <comment ref="C10" authorId="0">
      <text>
        <r>
          <rPr>
            <b/>
            <sz val="10"/>
            <rFont val="Verdana"/>
            <family val="2"/>
          </rPr>
          <t>Input any withdrawal that was a one time expense and will not re-occur. 
Please document accordingly.
Example: A large purchase of equipment.</t>
        </r>
        <r>
          <rPr>
            <sz val="9"/>
            <rFont val="Tahoma"/>
            <family val="2"/>
          </rPr>
          <t xml:space="preserve">
</t>
        </r>
      </text>
    </comment>
    <comment ref="D10" authorId="0">
      <text>
        <r>
          <rPr>
            <b/>
            <sz val="10"/>
            <rFont val="Verdana"/>
            <family val="2"/>
          </rPr>
          <t>Input any withdrawal that was a one time expense and will not re-occur. 
Please document accordingly.
Example: A large purchase of equipment.</t>
        </r>
        <r>
          <rPr>
            <sz val="8"/>
            <rFont val="Calibri"/>
            <family val="2"/>
          </rPr>
          <t xml:space="preserve">
</t>
        </r>
      </text>
    </comment>
    <comment ref="E10" authorId="0">
      <text>
        <r>
          <rPr>
            <b/>
            <sz val="10"/>
            <rFont val="Verdana"/>
            <family val="2"/>
          </rPr>
          <t>Input any withdrawal that was a one time expense and will not re-occur.  
Please document accordingly.
Example: A large purchase of equipment.</t>
        </r>
        <r>
          <rPr>
            <sz val="9"/>
            <rFont val="Tahoma"/>
            <family val="2"/>
          </rPr>
          <t xml:space="preserve">
</t>
        </r>
      </text>
    </comment>
    <comment ref="D11" authorId="0">
      <text>
        <r>
          <rPr>
            <b/>
            <sz val="10"/>
            <rFont val="Verdana"/>
            <family val="2"/>
          </rPr>
          <t>Use caution when yellow.
This indicates your ending balance has gone down from previous month.</t>
        </r>
        <r>
          <rPr>
            <sz val="9"/>
            <rFont val="Tahoma"/>
            <family val="2"/>
          </rPr>
          <t xml:space="preserve">
</t>
        </r>
      </text>
    </comment>
    <comment ref="E11" authorId="0">
      <text>
        <r>
          <rPr>
            <b/>
            <sz val="10"/>
            <rFont val="Verdana"/>
            <family val="2"/>
          </rPr>
          <t>Use caution when yellow.  
This indicates your ending balance has gone down from previous month.</t>
        </r>
        <r>
          <rPr>
            <sz val="9"/>
            <rFont val="Tahoma"/>
            <family val="2"/>
          </rPr>
          <t xml:space="preserve">
</t>
        </r>
      </text>
    </comment>
    <comment ref="C15" authorId="0">
      <text>
        <r>
          <rPr>
            <b/>
            <sz val="10"/>
            <rFont val="Verdana"/>
            <family val="2"/>
          </rPr>
          <t>Compare your "remaining assets" to your "monthly expenses".</t>
        </r>
        <r>
          <rPr>
            <sz val="8"/>
            <rFont val="Calibri"/>
            <family val="2"/>
          </rPr>
          <t xml:space="preserve">  
</t>
        </r>
        <r>
          <rPr>
            <b/>
            <sz val="10"/>
            <rFont val="Verdana"/>
            <family val="2"/>
          </rPr>
          <t>Based on your borrowers business type, Free Cash Flow and Expense  analysis (trend), determine an acceptable remaining balance to operate the business. 
Additional analysis of business and assets should be completed in order to use business assets for down payment, closing costs and financial reserves.
Please use comments box to justify using business assets.</t>
        </r>
        <r>
          <rPr>
            <sz val="9"/>
            <rFont val="Tahoma"/>
            <family val="2"/>
          </rPr>
          <t xml:space="preserve">
</t>
        </r>
      </text>
    </comment>
    <comment ref="C16" authorId="0">
      <text>
        <r>
          <rPr>
            <b/>
            <sz val="10"/>
            <rFont val="Verdana"/>
            <family val="2"/>
          </rPr>
          <t>This is the percentage of assets remaining.</t>
        </r>
        <r>
          <rPr>
            <sz val="8"/>
            <rFont val="Calibri"/>
            <family val="2"/>
          </rPr>
          <t xml:space="preserve"> </t>
        </r>
        <r>
          <rPr>
            <u val="single"/>
            <sz val="8"/>
            <rFont val="Calibri"/>
            <family val="2"/>
          </rPr>
          <t xml:space="preserve">
</t>
        </r>
        <r>
          <rPr>
            <sz val="8"/>
            <rFont val="Calibri"/>
            <family val="2"/>
          </rPr>
          <t xml:space="preserve">
</t>
        </r>
        <r>
          <rPr>
            <b/>
            <sz val="10"/>
            <rFont val="Verdana"/>
            <family val="2"/>
          </rPr>
          <t>Based on your borrowers business type, Free Cash Flow and Expense  analysis (trend), determine an acceptable remaining balance to operate the business. 
Additional analysis of business and assets should be completed in order to use business assets for down payment, closing costs and financial reserves.
Please use comments box to justify using business assets.</t>
        </r>
        <r>
          <rPr>
            <sz val="8"/>
            <rFont val="Calibri"/>
            <family val="2"/>
          </rPr>
          <t xml:space="preserve">
</t>
        </r>
        <r>
          <rPr>
            <sz val="9"/>
            <rFont val="Tahoma"/>
            <family val="2"/>
          </rPr>
          <t xml:space="preserve">
</t>
        </r>
      </text>
    </comment>
    <comment ref="D21" authorId="0">
      <text>
        <r>
          <rPr>
            <b/>
            <sz val="10"/>
            <rFont val="Verdana"/>
            <family val="2"/>
          </rPr>
          <t>Input info on Liquidity Ratios tab when using a Balance Sheet from tax returns. 
All info will automatically pull through.</t>
        </r>
        <r>
          <rPr>
            <sz val="9"/>
            <rFont val="Tahoma"/>
            <family val="2"/>
          </rPr>
          <t xml:space="preserve">
</t>
        </r>
      </text>
    </comment>
    <comment ref="E21" authorId="0">
      <text>
        <r>
          <rPr>
            <b/>
            <sz val="10"/>
            <rFont val="Verdana"/>
            <family val="2"/>
          </rPr>
          <t>YTD Balance Sheet should not be dated after most recent business bank statement provided.</t>
        </r>
        <r>
          <rPr>
            <sz val="9"/>
            <rFont val="Tahoma"/>
            <family val="2"/>
          </rPr>
          <t xml:space="preserve">
</t>
        </r>
      </text>
    </comment>
    <comment ref="J21" authorId="0">
      <text>
        <r>
          <rPr>
            <b/>
            <sz val="10"/>
            <rFont val="Verdana"/>
            <family val="2"/>
          </rPr>
          <t>Use caution when your</t>
        </r>
        <r>
          <rPr>
            <b/>
            <sz val="8"/>
            <rFont val="Calibri"/>
            <family val="2"/>
          </rPr>
          <t xml:space="preserve">
</t>
        </r>
        <r>
          <rPr>
            <b/>
            <sz val="10"/>
            <rFont val="Verdana"/>
            <family val="2"/>
          </rPr>
          <t>Expenses (Withdrawals) divided by Deposits
is  &gt; 
Free Cash Flow (Profit).</t>
        </r>
        <r>
          <rPr>
            <sz val="9"/>
            <rFont val="Tahoma"/>
            <family val="2"/>
          </rPr>
          <t xml:space="preserve">
</t>
        </r>
      </text>
    </comment>
    <comment ref="I22" authorId="0">
      <text>
        <r>
          <rPr>
            <b/>
            <sz val="10"/>
            <rFont val="Verdana"/>
            <family val="2"/>
          </rPr>
          <t>Information pulled from the Trend Analysis tab if completed with YTD Profit &amp; Loss.</t>
        </r>
        <r>
          <rPr>
            <sz val="9"/>
            <rFont val="Tahoma"/>
            <family val="2"/>
          </rPr>
          <t xml:space="preserve">
</t>
        </r>
      </text>
    </comment>
    <comment ref="J22" authorId="0">
      <text>
        <r>
          <rPr>
            <b/>
            <sz val="10"/>
            <rFont val="Verdana"/>
            <family val="2"/>
          </rPr>
          <t>Information pulled from the Trend Analysis tab if completed with YTD Profit &amp; Loss.</t>
        </r>
        <r>
          <rPr>
            <sz val="9"/>
            <rFont val="Tahoma"/>
            <family val="2"/>
          </rPr>
          <t xml:space="preserve">
</t>
        </r>
      </text>
    </comment>
    <comment ref="D23" authorId="0">
      <text>
        <r>
          <rPr>
            <b/>
            <sz val="10"/>
            <rFont val="Verdana"/>
            <family val="2"/>
          </rPr>
          <t>Match the cash on the balance sheet to the business bank statement with the closest date.</t>
        </r>
        <r>
          <rPr>
            <sz val="9"/>
            <rFont val="Tahoma"/>
            <family val="2"/>
          </rPr>
          <t xml:space="preserve">
</t>
        </r>
      </text>
    </comment>
    <comment ref="E23" authorId="0">
      <text>
        <r>
          <rPr>
            <b/>
            <sz val="10"/>
            <rFont val="Verdana"/>
            <family val="2"/>
          </rPr>
          <t>Match the cash on the balance sheet to the most recent  business bank statement.</t>
        </r>
        <r>
          <rPr>
            <sz val="8"/>
            <rFont val="Calibri"/>
            <family val="2"/>
          </rPr>
          <t xml:space="preserve">
</t>
        </r>
        <r>
          <rPr>
            <sz val="9"/>
            <rFont val="Tahoma"/>
            <family val="2"/>
          </rPr>
          <t xml:space="preserve">
</t>
        </r>
      </text>
    </comment>
    <comment ref="J24" authorId="0">
      <text>
        <r>
          <rPr>
            <b/>
            <sz val="10"/>
            <rFont val="Verdana"/>
            <family val="2"/>
          </rPr>
          <t>Use caution when your
Expenses divided by Deposits %
is  &gt; 
Free Cash Flow %.</t>
        </r>
        <r>
          <rPr>
            <sz val="9"/>
            <rFont val="Tahoma"/>
            <family val="2"/>
          </rPr>
          <t xml:space="preserve">
</t>
        </r>
      </text>
    </comment>
    <comment ref="J25" authorId="0">
      <text>
        <r>
          <rPr>
            <b/>
            <sz val="10"/>
            <rFont val="Verdana"/>
            <family val="2"/>
          </rPr>
          <t>Use caution when your
Expenses divided by Deposits %
is  &gt; 
Free Cash Flow %.</t>
        </r>
        <r>
          <rPr>
            <sz val="9"/>
            <rFont val="Tahoma"/>
            <family val="2"/>
          </rPr>
          <t xml:space="preserve">
</t>
        </r>
      </text>
    </comment>
    <comment ref="J26" authorId="0">
      <text>
        <r>
          <rPr>
            <b/>
            <sz val="10"/>
            <rFont val="Verdana"/>
            <family val="2"/>
          </rPr>
          <t>Use caution when your
Expenses divided by Deposits %
is  &gt; 
Free Cash Flow %.</t>
        </r>
        <r>
          <rPr>
            <sz val="9"/>
            <rFont val="Tahoma"/>
            <family val="2"/>
          </rPr>
          <t xml:space="preserve">
</t>
        </r>
      </text>
    </comment>
    <comment ref="B39" authorId="0">
      <text>
        <r>
          <rPr>
            <b/>
            <sz val="8"/>
            <rFont val="Calibri"/>
            <family val="2"/>
          </rPr>
          <t>Compare your "remaining assets" to your "monthly expenses". 
Based on your borrowers business type, Free Cash Flow and Expense  analysis (trend), determine an acceptable remaining balance to operate the business. 
Additional analysis of business and assets should be completed in order to use business assets for down payment, closing costs and financial reserves.
Please use comments box to justify using business assets.</t>
        </r>
        <r>
          <rPr>
            <sz val="9"/>
            <rFont val="Tahoma"/>
            <family val="2"/>
          </rPr>
          <t xml:space="preserve">
</t>
        </r>
      </text>
    </comment>
    <comment ref="J34" authorId="0">
      <text>
        <r>
          <rPr>
            <b/>
            <sz val="9"/>
            <rFont val="Tahoma"/>
            <family val="2"/>
          </rPr>
          <t>Line 27</t>
        </r>
        <r>
          <rPr>
            <sz val="9"/>
            <rFont val="Tahoma"/>
            <family val="2"/>
          </rPr>
          <t xml:space="preserve">
</t>
        </r>
      </text>
    </comment>
    <comment ref="I34" authorId="0">
      <text>
        <r>
          <rPr>
            <b/>
            <sz val="10"/>
            <rFont val="Verdana"/>
            <family val="2"/>
          </rPr>
          <t>Line 21</t>
        </r>
        <r>
          <rPr>
            <sz val="9"/>
            <rFont val="Tahoma"/>
            <family val="2"/>
          </rPr>
          <t xml:space="preserve">
</t>
        </r>
      </text>
    </comment>
    <comment ref="H34" authorId="0">
      <text>
        <r>
          <rPr>
            <b/>
            <sz val="10"/>
            <rFont val="Verdana"/>
            <family val="2"/>
          </rPr>
          <t>Line 22</t>
        </r>
        <r>
          <rPr>
            <sz val="9"/>
            <rFont val="Tahoma"/>
            <family val="2"/>
          </rPr>
          <t xml:space="preserve">
</t>
        </r>
      </text>
    </comment>
    <comment ref="J33" authorId="0">
      <text>
        <r>
          <rPr>
            <b/>
            <sz val="9"/>
            <rFont val="Tahoma"/>
            <family val="2"/>
          </rPr>
          <t>Line 2</t>
        </r>
        <r>
          <rPr>
            <sz val="9"/>
            <rFont val="Tahoma"/>
            <family val="2"/>
          </rPr>
          <t xml:space="preserve">
</t>
        </r>
      </text>
    </comment>
    <comment ref="I33" authorId="0">
      <text>
        <r>
          <rPr>
            <b/>
            <sz val="10"/>
            <rFont val="Verdana"/>
            <family val="2"/>
          </rPr>
          <t>Line 2</t>
        </r>
        <r>
          <rPr>
            <sz val="9"/>
            <rFont val="Tahoma"/>
            <family val="2"/>
          </rPr>
          <t xml:space="preserve">
</t>
        </r>
      </text>
    </comment>
    <comment ref="H33" authorId="0">
      <text>
        <r>
          <rPr>
            <b/>
            <sz val="10"/>
            <rFont val="Verdana"/>
            <family val="2"/>
          </rPr>
          <t>Line 2</t>
        </r>
        <r>
          <rPr>
            <sz val="9"/>
            <rFont val="Tahoma"/>
            <family val="2"/>
          </rPr>
          <t xml:space="preserve">
</t>
        </r>
      </text>
    </comment>
    <comment ref="J32" authorId="0">
      <text>
        <r>
          <rPr>
            <b/>
            <sz val="9"/>
            <rFont val="Tahoma"/>
            <family val="2"/>
          </rPr>
          <t>Line 1c</t>
        </r>
        <r>
          <rPr>
            <sz val="9"/>
            <rFont val="Tahoma"/>
            <family val="2"/>
          </rPr>
          <t xml:space="preserve">
</t>
        </r>
      </text>
    </comment>
    <comment ref="I32" authorId="0">
      <text>
        <r>
          <rPr>
            <b/>
            <sz val="10"/>
            <rFont val="Verdana"/>
            <family val="2"/>
          </rPr>
          <t>Line 1c</t>
        </r>
        <r>
          <rPr>
            <sz val="9"/>
            <rFont val="Tahoma"/>
            <family val="2"/>
          </rPr>
          <t xml:space="preserve">
</t>
        </r>
      </text>
    </comment>
    <comment ref="H32" authorId="0">
      <text>
        <r>
          <rPr>
            <b/>
            <sz val="10"/>
            <rFont val="Verdana"/>
            <family val="2"/>
          </rPr>
          <t>Line 1c</t>
        </r>
        <r>
          <rPr>
            <sz val="9"/>
            <rFont val="Tahoma"/>
            <family val="2"/>
          </rPr>
          <t xml:space="preserve">
</t>
        </r>
      </text>
    </comment>
    <comment ref="D16" authorId="0">
      <text>
        <r>
          <rPr>
            <b/>
            <sz val="10"/>
            <rFont val="Verdana"/>
            <family val="2"/>
          </rPr>
          <t>This is the number of months of expenses that can be paid with assets remaining. 
Based on your borrowers business type, Free Cash Flow and Expense  analysis (trend), determine an acceptable remaining balance to operate the business. 
Additional analysis of business and assets should be completed in order to use business assets for down payment, closing costs and financial reserves.
Please use comments box to justify using business assets.</t>
        </r>
        <r>
          <rPr>
            <sz val="9"/>
            <rFont val="Tahoma"/>
            <family val="2"/>
          </rPr>
          <t xml:space="preserve">
</t>
        </r>
      </text>
    </comment>
  </commentList>
</comments>
</file>

<file path=xl/sharedStrings.xml><?xml version="1.0" encoding="utf-8"?>
<sst xmlns="http://schemas.openxmlformats.org/spreadsheetml/2006/main" count="424" uniqueCount="211">
  <si>
    <t>Totals</t>
  </si>
  <si>
    <t>Ownership Percentage Listed on Schedule K-1</t>
  </si>
  <si>
    <t>Monthly Income</t>
  </si>
  <si>
    <t>Mileage Depreciation</t>
  </si>
  <si>
    <t>)</t>
  </si>
  <si>
    <t>Amortization/Casualty Loss/Depletion</t>
  </si>
  <si>
    <t>Personal Tax Returns</t>
  </si>
  <si>
    <t>Partnership Return</t>
  </si>
  <si>
    <t>Corporation Return</t>
  </si>
  <si>
    <t xml:space="preserve"> </t>
  </si>
  <si>
    <t>(</t>
  </si>
  <si>
    <t>Total Corporation Income</t>
  </si>
  <si>
    <t>Year</t>
  </si>
  <si>
    <t>Depreciation</t>
  </si>
  <si>
    <t>Depletion</t>
  </si>
  <si>
    <t>Business Use of Home</t>
  </si>
  <si>
    <r>
      <t xml:space="preserve">Net Profit or </t>
    </r>
    <r>
      <rPr>
        <sz val="12"/>
        <color indexed="10"/>
        <rFont val="Verdana"/>
        <family val="2"/>
      </rPr>
      <t>(Loss)</t>
    </r>
  </si>
  <si>
    <t>I.  Form 1040 - Individual Income Tax Return</t>
  </si>
  <si>
    <t>Guaranteed Payments to Partner</t>
  </si>
  <si>
    <t>Subtotal</t>
  </si>
  <si>
    <t>Taxable Income</t>
  </si>
  <si>
    <t>Total Tax</t>
  </si>
  <si>
    <t>Net Operating Loss and Special Deductions</t>
  </si>
  <si>
    <t>Modified Subtotal</t>
  </si>
  <si>
    <r>
      <t xml:space="preserve">Net Profit or </t>
    </r>
    <r>
      <rPr>
        <sz val="12"/>
        <color indexed="10"/>
        <rFont val="Verdana"/>
        <family val="2"/>
      </rPr>
      <t xml:space="preserve">(Loss)                                      </t>
    </r>
  </si>
  <si>
    <t xml:space="preserve">Total Expenses                                           </t>
  </si>
  <si>
    <t xml:space="preserve">Mortgage/Notes Payable in Less than 1 Year  </t>
  </si>
  <si>
    <t xml:space="preserve">Mortgages/Notes Payable in Less than 1 Year </t>
  </si>
  <si>
    <t xml:space="preserve">Dividends Paid to Borrower                          </t>
  </si>
  <si>
    <t>Gross Royalties Received</t>
  </si>
  <si>
    <t>Business Miles</t>
  </si>
  <si>
    <t>Dep. Rate</t>
  </si>
  <si>
    <t xml:space="preserve"> (</t>
  </si>
  <si>
    <t>Cash</t>
  </si>
  <si>
    <t>Trade notes and accounts receivable</t>
  </si>
  <si>
    <t>Inventories</t>
  </si>
  <si>
    <t>Accounts Payable</t>
  </si>
  <si>
    <t>Other current liabilities</t>
  </si>
  <si>
    <t>Current Ratio</t>
  </si>
  <si>
    <t>Borrower Name:</t>
  </si>
  <si>
    <t>Company Name:</t>
  </si>
  <si>
    <t>Gross Income</t>
  </si>
  <si>
    <t>Enter the gross income figure from each year's statement where indicated.</t>
  </si>
  <si>
    <t>(+) (-)</t>
  </si>
  <si>
    <t>%**</t>
  </si>
  <si>
    <t>Expenses</t>
  </si>
  <si>
    <t>*%</t>
  </si>
  <si>
    <t>Compatibility Report for New Calculator with liquidity.xls</t>
  </si>
  <si>
    <t>Run on 10/15/2015 14:47</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</si>
  <si>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</si>
  <si>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</si>
  <si>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Version</t>
  </si>
  <si>
    <t>One or more cells in this workbook contain data validation rules which refer to values on other worksheets. These data validation rules will not be saved.</t>
  </si>
  <si>
    <t>Cash Flow Analysis Calculator'!L21:L22</t>
  </si>
  <si>
    <t>Cash Flow Analysis Calculator'!F21</t>
  </si>
  <si>
    <t>Cash Flow Analysis Calculator'!F37</t>
  </si>
  <si>
    <t>Cash Flow Analysis Calculator'!L37</t>
  </si>
  <si>
    <t>Excel 97-2003</t>
  </si>
  <si>
    <t>A value must be entered in each cell to correctly calculate income.  If there is no value related to a specific cell, enter "0".</t>
  </si>
  <si>
    <t>Mortgages notes bond payable &lt; 1 year</t>
  </si>
  <si>
    <t>Balance Sheet</t>
  </si>
  <si>
    <t>Enter the expense income figure from each year's statement where indicated.</t>
  </si>
  <si>
    <t>Enter the taxable income figure from each year's statement where indicated.</t>
  </si>
  <si>
    <t>Quick Ratio</t>
  </si>
  <si>
    <t xml:space="preserve">Recurring Capital Gains </t>
  </si>
  <si>
    <t>Non-Tax Portion Ongoing Coop &amp; CCC</t>
  </si>
  <si>
    <t>II.  Schedule B - Interest and Dividends</t>
  </si>
  <si>
    <t>III.  Schedule C - Sole Proprietorship</t>
  </si>
  <si>
    <t>IV.  Schedule D - Capital Gains and Losses</t>
  </si>
  <si>
    <t>V.  Schedule E - Royalties - use separate calculator for rental income analysis</t>
  </si>
  <si>
    <t>VI.  Schedule F - Profit or Loss for Farming</t>
  </si>
  <si>
    <t>VII.  Partners Share of Income - Schedule K-1 (Form 1065)</t>
  </si>
  <si>
    <t>VIII.  Partnership (Form 1065)</t>
  </si>
  <si>
    <t>X.  S-Corporation (Form 1120S)</t>
  </si>
  <si>
    <t>XI.  Corporation (Form 1120)</t>
  </si>
  <si>
    <t>If analysis shows declining income, it may not be prudent to average the income.  Consult your guidelines for assistance.</t>
  </si>
  <si>
    <t>Annualized YTD</t>
  </si>
  <si>
    <t>W-2 Income from Self Employment</t>
  </si>
  <si>
    <r>
      <t>Non-Recurring Other</t>
    </r>
    <r>
      <rPr>
        <sz val="12"/>
        <color indexed="10"/>
        <rFont val="Verdana"/>
        <family val="2"/>
      </rPr>
      <t xml:space="preserve"> (Income)</t>
    </r>
    <r>
      <rPr>
        <sz val="12"/>
        <rFont val="Verdana"/>
        <family val="2"/>
      </rPr>
      <t xml:space="preserve"> Loss</t>
    </r>
  </si>
  <si>
    <t xml:space="preserve">Non-Deductible Meals and Entertainment Exclusion                </t>
  </si>
  <si>
    <r>
      <rPr>
        <b/>
        <sz val="9"/>
        <color indexed="10"/>
        <rFont val="Verdana"/>
        <family val="2"/>
      </rPr>
      <t>*</t>
    </r>
    <r>
      <rPr>
        <sz val="9"/>
        <color indexed="10"/>
        <rFont val="Verdana"/>
        <family val="2"/>
      </rPr>
      <t xml:space="preserve"> For Rental Income Analysis, use separate calculator.</t>
    </r>
  </si>
  <si>
    <r>
      <t xml:space="preserve">Non-Recurring Other </t>
    </r>
    <r>
      <rPr>
        <sz val="12"/>
        <color indexed="10"/>
        <rFont val="Verdana"/>
        <family val="2"/>
      </rPr>
      <t>(Income)</t>
    </r>
    <r>
      <rPr>
        <sz val="12"/>
        <rFont val="Verdana"/>
        <family val="2"/>
      </rPr>
      <t xml:space="preserve"> or Loss</t>
    </r>
  </si>
  <si>
    <t>Non-Deductible Meals and Entertainment Exclusion</t>
  </si>
  <si>
    <t>IX.  Shareholders Share of Income - Schedule K-1 (Form 1120S)</t>
  </si>
  <si>
    <r>
      <t xml:space="preserve">Non-Recurring Other </t>
    </r>
    <r>
      <rPr>
        <sz val="12"/>
        <color indexed="10"/>
        <rFont val="Verdana"/>
        <family val="2"/>
      </rPr>
      <t>(Income)</t>
    </r>
    <r>
      <rPr>
        <sz val="12"/>
        <rFont val="Verdana"/>
        <family val="2"/>
      </rPr>
      <t xml:space="preserve"> Loss</t>
    </r>
  </si>
  <si>
    <t xml:space="preserve">Non-Deductible Meals and Entertainment Exclusion              </t>
  </si>
  <si>
    <r>
      <t xml:space="preserve">Non-Recurring </t>
    </r>
    <r>
      <rPr>
        <sz val="12"/>
        <color indexed="10"/>
        <rFont val="Verdana"/>
        <family val="2"/>
      </rPr>
      <t>(Gains)</t>
    </r>
    <r>
      <rPr>
        <sz val="12"/>
        <rFont val="Verdana"/>
        <family val="2"/>
      </rPr>
      <t xml:space="preserve"> Loss</t>
    </r>
  </si>
  <si>
    <r>
      <t xml:space="preserve">Non-Recurring Other </t>
    </r>
    <r>
      <rPr>
        <sz val="12"/>
        <color indexed="10"/>
        <rFont val="Verdana"/>
        <family val="2"/>
      </rPr>
      <t>(Income)</t>
    </r>
    <r>
      <rPr>
        <sz val="12"/>
        <rFont val="Verdana"/>
        <family val="2"/>
      </rPr>
      <t xml:space="preserve"> Loss                                   </t>
    </r>
  </si>
  <si>
    <t xml:space="preserve">Non-Deductible Travel and Entertainment Exclusion               </t>
  </si>
  <si>
    <t>Total Income from Tax Returns</t>
  </si>
  <si>
    <t xml:space="preserve">Monthly Income   </t>
  </si>
  <si>
    <t>% Change</t>
  </si>
  <si>
    <t>The Taxable Income trend is:</t>
  </si>
  <si>
    <t>Increasing</t>
  </si>
  <si>
    <t>Level</t>
  </si>
  <si>
    <t>Decreasing</t>
  </si>
  <si>
    <t># of Occurrences</t>
  </si>
  <si>
    <t>Most Recent Year</t>
  </si>
  <si>
    <t>Prior Year</t>
  </si>
  <si>
    <r>
      <t xml:space="preserve">Ordinary </t>
    </r>
    <r>
      <rPr>
        <sz val="12"/>
        <color indexed="10"/>
        <rFont val="Verdana"/>
        <family val="2"/>
      </rPr>
      <t>(Income)</t>
    </r>
    <r>
      <rPr>
        <sz val="12"/>
        <rFont val="Verdana"/>
        <family val="2"/>
      </rPr>
      <t xml:space="preserve"> Loss from other partnerships</t>
    </r>
  </si>
  <si>
    <t>Total Adjustments to Business Cash Flow</t>
  </si>
  <si>
    <t>Business Name</t>
  </si>
  <si>
    <t xml:space="preserve">Ownership Percentage Listed on Form 1125-E </t>
  </si>
  <si>
    <r>
      <t xml:space="preserve">Ordinary Income </t>
    </r>
    <r>
      <rPr>
        <sz val="12"/>
        <color indexed="10"/>
        <rFont val="Verdana"/>
        <family val="2"/>
      </rPr>
      <t>(Loss)</t>
    </r>
    <r>
      <rPr>
        <sz val="12"/>
        <rFont val="Verdana"/>
        <family val="2"/>
      </rPr>
      <t xml:space="preserve">, Net Rental Income </t>
    </r>
    <r>
      <rPr>
        <sz val="12"/>
        <color indexed="10"/>
        <rFont val="Verdana"/>
        <family val="2"/>
      </rPr>
      <t>(Loss)</t>
    </r>
    <r>
      <rPr>
        <sz val="12"/>
        <rFont val="Verdana"/>
        <family val="2"/>
      </rPr>
      <t xml:space="preserve"> </t>
    </r>
    <r>
      <rPr>
        <b/>
        <sz val="12"/>
        <rFont val="Verdana"/>
        <family val="2"/>
      </rPr>
      <t>OR</t>
    </r>
    <r>
      <rPr>
        <sz val="12"/>
        <rFont val="Verdana"/>
        <family val="2"/>
      </rPr>
      <t xml:space="preserve"> Distributions.              </t>
    </r>
    <r>
      <rPr>
        <b/>
        <u val="single"/>
        <sz val="12"/>
        <rFont val="Verdana"/>
        <family val="2"/>
      </rPr>
      <t xml:space="preserve">VERY IMPORTANT! </t>
    </r>
    <r>
      <rPr>
        <sz val="12"/>
        <rFont val="Verdana"/>
        <family val="2"/>
      </rPr>
      <t>Review comments before entering an amount.</t>
    </r>
  </si>
  <si>
    <t xml:space="preserve">place your curser on the red triangle </t>
  </si>
  <si>
    <t xml:space="preserve">Borrower Name  </t>
  </si>
  <si>
    <t>Comments</t>
  </si>
  <si>
    <t>Total current liabilities</t>
  </si>
  <si>
    <t>Schedule L - Current Assets</t>
  </si>
  <si>
    <t>Schedule L - Current Liabilities</t>
  </si>
  <si>
    <t>.</t>
  </si>
  <si>
    <t>Income / Gross Sales</t>
  </si>
  <si>
    <t>Cost of Goods Sold</t>
  </si>
  <si>
    <t>Total Income / Gross Profit (Loss)</t>
  </si>
  <si>
    <t>Rent</t>
  </si>
  <si>
    <t>Salary - Officer</t>
  </si>
  <si>
    <t>Insurance</t>
  </si>
  <si>
    <t xml:space="preserve">Taxes </t>
  </si>
  <si>
    <t>Other</t>
  </si>
  <si>
    <t>Business Bank Statements</t>
  </si>
  <si>
    <t>Month</t>
  </si>
  <si>
    <t>Checks/Debits</t>
  </si>
  <si>
    <t>Difference</t>
  </si>
  <si>
    <t>YTD</t>
  </si>
  <si>
    <t>Average</t>
  </si>
  <si>
    <t># months</t>
  </si>
  <si>
    <t>Ownership Percentage</t>
  </si>
  <si>
    <t>High-Level Cash Flow Analysis using YTD Profit and Loss Statement</t>
  </si>
  <si>
    <r>
      <t xml:space="preserve">Non-Recurring Other </t>
    </r>
    <r>
      <rPr>
        <sz val="12"/>
        <color indexed="10"/>
        <rFont val="Arial"/>
        <family val="2"/>
      </rPr>
      <t>(Income)</t>
    </r>
    <r>
      <rPr>
        <sz val="12"/>
        <rFont val="Arial"/>
        <family val="2"/>
      </rPr>
      <t xml:space="preserve"> Loss</t>
    </r>
  </si>
  <si>
    <t># months to determine average monthly income</t>
  </si>
  <si>
    <t>Taxes</t>
  </si>
  <si>
    <t>Deposits/Credits</t>
  </si>
  <si>
    <t>YTD - Month</t>
  </si>
  <si>
    <t xml:space="preserve">Avg # months </t>
  </si>
  <si>
    <t xml:space="preserve">
</t>
  </si>
  <si>
    <t>For instructions pertaining to each Line of the Calculator, place your cursor on the red triangle in the upper right hand corner of the cell with the Description of that Line.</t>
  </si>
  <si>
    <t>Amortization/Casualty Loss/One-Time Expense</t>
  </si>
  <si>
    <t>S Corporation Return</t>
  </si>
  <si>
    <t>For instructions pertaining to each Line of the Calculator, place your cursor on the red triangle in the upper right hand corner of the cell with the Description of that Line</t>
  </si>
  <si>
    <t>YTD figure</t>
  </si>
  <si>
    <t>Total Expenses</t>
  </si>
  <si>
    <t>Salaries / Wages</t>
  </si>
  <si>
    <t>Interest Income from Self Employment</t>
  </si>
  <si>
    <t>Dividend Income from Self Employment</t>
  </si>
  <si>
    <t>Subtotal Section I</t>
  </si>
  <si>
    <t>Subtotal Section II</t>
  </si>
  <si>
    <t>Subtotal Section III</t>
  </si>
  <si>
    <t>Subtotal Section IV</t>
  </si>
  <si>
    <t>Subtotal Section VI</t>
  </si>
  <si>
    <t>Subtotal Section VII</t>
  </si>
  <si>
    <t>Subtotal Section IX</t>
  </si>
  <si>
    <r>
      <rPr>
        <b/>
        <sz val="9"/>
        <color indexed="10"/>
        <rFont val="Verdana"/>
        <family val="2"/>
      </rPr>
      <t>*</t>
    </r>
    <r>
      <rPr>
        <sz val="9"/>
        <color indexed="10"/>
        <rFont val="Verdana"/>
        <family val="2"/>
      </rPr>
      <t xml:space="preserve"> For 2-4 Family Primary Residences, utilize the "Schedule E Calculator for 2-4 Unit Primary Residences".</t>
    </r>
  </si>
  <si>
    <t xml:space="preserve">Place your curser on the red triangle </t>
  </si>
  <si>
    <r>
      <t xml:space="preserve">Ordinary Income </t>
    </r>
    <r>
      <rPr>
        <sz val="12"/>
        <color indexed="10"/>
        <rFont val="Verdana"/>
        <family val="2"/>
      </rPr>
      <t>(Loss)</t>
    </r>
    <r>
      <rPr>
        <sz val="12"/>
        <rFont val="Verdana"/>
        <family val="2"/>
      </rPr>
      <t>,</t>
    </r>
    <r>
      <rPr>
        <sz val="12"/>
        <color indexed="10"/>
        <rFont val="Verdana"/>
        <family val="2"/>
      </rPr>
      <t xml:space="preserve"> </t>
    </r>
    <r>
      <rPr>
        <sz val="12"/>
        <rFont val="Verdana"/>
        <family val="2"/>
      </rPr>
      <t>Net Rental Income</t>
    </r>
    <r>
      <rPr>
        <sz val="12"/>
        <color indexed="10"/>
        <rFont val="Verdana"/>
        <family val="2"/>
      </rPr>
      <t xml:space="preserve"> (Loss) </t>
    </r>
    <r>
      <rPr>
        <b/>
        <sz val="12"/>
        <rFont val="Verdana"/>
        <family val="2"/>
      </rPr>
      <t>OR</t>
    </r>
    <r>
      <rPr>
        <sz val="12"/>
        <rFont val="Verdana"/>
        <family val="2"/>
      </rPr>
      <t xml:space="preserve"> Distributions                </t>
    </r>
    <r>
      <rPr>
        <b/>
        <u val="single"/>
        <sz val="12"/>
        <rFont val="Verdana"/>
        <family val="2"/>
      </rPr>
      <t>VERY IMPORTANT!</t>
    </r>
    <r>
      <rPr>
        <sz val="9"/>
        <rFont val="Verdana"/>
        <family val="2"/>
      </rPr>
      <t xml:space="preserve"> </t>
    </r>
    <r>
      <rPr>
        <sz val="12"/>
        <rFont val="Verdana"/>
        <family val="2"/>
      </rPr>
      <t xml:space="preserve">Review comments before entering an amount. </t>
    </r>
  </si>
  <si>
    <t># of Months to Determine Average Monthly Income</t>
  </si>
  <si>
    <t>Applicable Income Grand Total First Year</t>
  </si>
  <si>
    <t>Applicable Income Grand Total Second Year</t>
  </si>
  <si>
    <t xml:space="preserve">Most Recent Year, if Applicable  </t>
  </si>
  <si>
    <t xml:space="preserve"># of Months   </t>
  </si>
  <si>
    <t>This Cash Flow Analysis Calculator has been designed to assist in determining qualifying income for situations in which tax return analysis is typically required. Specifically, the form can be used to analyze income for Self Employed borrowers which is defined as someone who owns 25% or more interest in a business. For complete Essent underwriting guidelines, visit essent.us. Consult your program/product guidelines to determine qualifying income eligibility.</t>
  </si>
  <si>
    <r>
      <t xml:space="preserve">Other Current Assets        </t>
    </r>
    <r>
      <rPr>
        <sz val="12"/>
        <color indexed="10"/>
        <rFont val="Verdana"/>
        <family val="2"/>
      </rPr>
      <t xml:space="preserve">  U</t>
    </r>
    <r>
      <rPr>
        <sz val="12"/>
        <color indexed="10"/>
        <rFont val="Verdana"/>
        <family val="2"/>
      </rPr>
      <t>se Caution</t>
    </r>
  </si>
  <si>
    <t>Income Draws from Self Employment / Guaranteed Payments to Partner (if applicable)</t>
  </si>
  <si>
    <r>
      <t xml:space="preserve">Income </t>
    </r>
    <r>
      <rPr>
        <sz val="12"/>
        <color indexed="10"/>
        <rFont val="Arial"/>
        <family val="2"/>
      </rPr>
      <t xml:space="preserve">(Loss) </t>
    </r>
    <r>
      <rPr>
        <sz val="12"/>
        <rFont val="Arial"/>
        <family val="2"/>
      </rPr>
      <t>from Business</t>
    </r>
  </si>
  <si>
    <t>Non-Cash Expenses / One-time Expense</t>
  </si>
  <si>
    <t xml:space="preserve">YTD Income Total: Line 10 + Line 21 </t>
  </si>
  <si>
    <t>Profit &amp; Loss Statement</t>
  </si>
  <si>
    <t>Expense Breakdown - Items to Consider If Needed</t>
  </si>
  <si>
    <t>Trade Notes and Accounts Receivable</t>
  </si>
  <si>
    <t>Mortgages Notes Bond Payable &lt; 1 year</t>
  </si>
  <si>
    <t>Items to Consider If Needed</t>
  </si>
  <si>
    <r>
      <t xml:space="preserve">Other Current Assets        </t>
    </r>
    <r>
      <rPr>
        <sz val="12"/>
        <color indexed="10"/>
        <rFont val="Verdana"/>
        <family val="2"/>
      </rPr>
      <t>use caution</t>
    </r>
  </si>
  <si>
    <t>Other Current Liabilities</t>
  </si>
  <si>
    <t>Total Current Liabilities</t>
  </si>
  <si>
    <t>Subtotal Section V - see comment</t>
  </si>
  <si>
    <t>Gross Income = Gross Receipts or Sales (-) Returns and Allowances</t>
  </si>
  <si>
    <t>Expenses = Cost of Goods Sold (+) Total Deductions</t>
  </si>
  <si>
    <r>
      <t xml:space="preserve">For complete Essent underwriting guidelines, go to essent.us. Consult your program/product guidelines to determine qualifying income eligibility.
</t>
    </r>
    <r>
      <rPr>
        <sz val="10"/>
        <color indexed="10"/>
        <rFont val="Arial"/>
        <family val="2"/>
      </rPr>
      <t>Place your cursor on the red triangle in the upper right hand corner of the cell with the Description of that Line.</t>
    </r>
  </si>
  <si>
    <t>BUSINESS BANK STATEMENTS</t>
  </si>
  <si>
    <t>Oldest Statement Ending Date</t>
  </si>
  <si>
    <t>Statement Ending Date</t>
  </si>
  <si>
    <t>Most Recent Statement Ending Date</t>
  </si>
  <si>
    <t>Total</t>
  </si>
  <si>
    <t>Avg # Months</t>
  </si>
  <si>
    <t>Avg Per Month</t>
  </si>
  <si>
    <t>Avg Per Month Minus 1x Expenses</t>
  </si>
  <si>
    <t>One Time Expenses</t>
  </si>
  <si>
    <t>Ending Balance</t>
  </si>
  <si>
    <t>Funds to be used from Business Assets</t>
  </si>
  <si>
    <t>Remaining Assets</t>
  </si>
  <si>
    <t>BALANCE SHEET FROM MOST RECENT TAX RETURNS OR YTD</t>
  </si>
  <si>
    <t>Most Recent Yr Taxes</t>
  </si>
  <si>
    <t>YTD Balance Sheet</t>
  </si>
  <si>
    <t>Date:</t>
  </si>
  <si>
    <t>Tax Returns</t>
  </si>
  <si>
    <t>1120S</t>
  </si>
  <si>
    <t>Other Current Assets</t>
  </si>
  <si>
    <t>TOTAL CURRENT ASSETS:</t>
  </si>
  <si>
    <t>TAX RETURN INFORMATION</t>
  </si>
  <si>
    <t>Mortgage Notes Bond Payable &lt; 1 year</t>
  </si>
  <si>
    <t>Balance Gross Receipts</t>
  </si>
  <si>
    <t>TOTAL CURRENT LIABILITIES:</t>
  </si>
  <si>
    <t>Total Deductions</t>
  </si>
  <si>
    <t>Trend Analysis (YTD P&amp;L)</t>
  </si>
  <si>
    <t>Most Recent Year Taxes:</t>
  </si>
  <si>
    <r>
      <t xml:space="preserve">FREE CASH FLOW </t>
    </r>
    <r>
      <rPr>
        <b/>
        <i/>
        <u val="single"/>
        <sz val="12"/>
        <color indexed="8"/>
        <rFont val="Calibri"/>
        <family val="2"/>
      </rPr>
      <t>(PROFIT)</t>
    </r>
    <r>
      <rPr>
        <b/>
        <u val="single"/>
        <sz val="12"/>
        <color indexed="8"/>
        <rFont val="Calibri"/>
        <family val="2"/>
      </rPr>
      <t xml:space="preserve"> COMPARED TO EXPENSES</t>
    </r>
    <r>
      <rPr>
        <b/>
        <i/>
        <u val="single"/>
        <sz val="12"/>
        <color indexed="8"/>
        <rFont val="Calibri"/>
        <family val="2"/>
      </rPr>
      <t xml:space="preserve"> (WITHDRAWALS)</t>
    </r>
    <r>
      <rPr>
        <b/>
        <u val="single"/>
        <sz val="12"/>
        <color indexed="8"/>
        <rFont val="Calibri"/>
        <family val="2"/>
      </rPr>
      <t xml:space="preserve"> DIVIDED BY DEPOSITS</t>
    </r>
  </si>
  <si>
    <r>
      <t xml:space="preserve">Free Cash Flow </t>
    </r>
    <r>
      <rPr>
        <b/>
        <i/>
        <u val="single"/>
        <sz val="12"/>
        <color indexed="8"/>
        <rFont val="Calibri"/>
        <family val="2"/>
      </rPr>
      <t>(Profit)</t>
    </r>
  </si>
  <si>
    <r>
      <t xml:space="preserve">Expenses </t>
    </r>
    <r>
      <rPr>
        <b/>
        <i/>
        <u val="single"/>
        <sz val="12"/>
        <color indexed="8"/>
        <rFont val="Calibri"/>
        <family val="2"/>
      </rPr>
      <t>(Withdrawals)</t>
    </r>
    <r>
      <rPr>
        <b/>
        <u val="single"/>
        <sz val="12"/>
        <color indexed="8"/>
        <rFont val="Calibri"/>
        <family val="2"/>
      </rPr>
      <t xml:space="preserve"> divided by Deposits</t>
    </r>
  </si>
  <si>
    <r>
      <t xml:space="preserve">Deposits </t>
    </r>
    <r>
      <rPr>
        <b/>
        <i/>
        <sz val="12"/>
        <rFont val="Calibri"/>
        <family val="2"/>
      </rPr>
      <t>(Income)</t>
    </r>
  </si>
  <si>
    <r>
      <t xml:space="preserve">Withdrawals </t>
    </r>
    <r>
      <rPr>
        <b/>
        <i/>
        <sz val="12"/>
        <rFont val="Calibri"/>
        <family val="2"/>
      </rPr>
      <t>(Expenses)</t>
    </r>
  </si>
  <si>
    <t>% of Assets/# of Months Remaining</t>
  </si>
  <si>
    <t>This Cash Flow Analysis Calculator has been designed to assist in determining qualifying income for situations in which tax return analysis is typically required. Specifically, the form can be used to analyze income for self-employed borrowers whcih is defined as someone who owns 25% or more interest in a business. For complete Essent underwriting guidelines, visit essent.us. Consult your program/product guidelines to determine qualifying income eligibility.</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</si>
</sst>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_);[Red]\(0.00\)"/>
    <numFmt numFmtId="170" formatCode="_([$$-409]* #,##0.00_);_([$$-409]* \(#,##0.00\);_([$$-409]* &quot;-&quot;??_);_(@_)"/>
    <numFmt numFmtId="171" formatCode="[$$-409]#,##0.00_);[Red]\([$$-409]#,##0.00\)"/>
    <numFmt numFmtId="172" formatCode="0.0000000000"/>
    <numFmt numFmtId="173" formatCode="0.00000000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0000000000000%"/>
    <numFmt numFmtId="182" formatCode="0.000000000000000%"/>
    <numFmt numFmtId="183" formatCode="0.0000000000000000%"/>
    <numFmt numFmtId="184" formatCode="0.0000000000000%"/>
    <numFmt numFmtId="185" formatCode="0.000000000000%"/>
    <numFmt numFmtId="186" formatCode="0.000000000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0%"/>
    <numFmt numFmtId="196" formatCode="&quot;$&quot;#,##0"/>
    <numFmt numFmtId="197" formatCode="&quot;$&quot;#,##0.00;[Red]&quot;$&quot;#,##0.00"/>
    <numFmt numFmtId="198" formatCode="[$-409]h:mm:ss\ AM/PM"/>
    <numFmt numFmtId="199" formatCode="[$-409]dddd\,\ mmmm\ d\,\ yyyy"/>
    <numFmt numFmtId="200" formatCode="0.00;[Red]0.00"/>
    <numFmt numFmtId="201" formatCode="#,##0.00;[Red]#,##0.00"/>
    <numFmt numFmtId="202" formatCode="m/d/yy;@"/>
    <numFmt numFmtId="203" formatCode="[$-409]d\-mmm;@"/>
    <numFmt numFmtId="204" formatCode="[$-409]d\-mmm\-yy;@"/>
    <numFmt numFmtId="205" formatCode="[$-409]mmmm\ d\,\ yyyy;@"/>
    <numFmt numFmtId="206" formatCode="#,##0.0_);[Red]\(#,##0.0\)"/>
  </numFmts>
  <fonts count="159">
    <font>
      <sz val="10"/>
      <name val="Arial"/>
      <family val="0"/>
    </font>
    <font>
      <sz val="11"/>
      <color indexed="8"/>
      <name val="Calibri"/>
      <family val="2"/>
    </font>
    <font>
      <sz val="10"/>
      <color indexed="18"/>
      <name val="Arial"/>
      <family val="2"/>
    </font>
    <font>
      <sz val="8"/>
      <name val="Arial"/>
      <family val="2"/>
    </font>
    <font>
      <sz val="10"/>
      <color indexed="10"/>
      <name val="Arial"/>
      <family val="2"/>
    </font>
    <font>
      <b/>
      <sz val="10"/>
      <name val="Verdana"/>
      <family val="2"/>
    </font>
    <font>
      <sz val="10"/>
      <name val="Verdana"/>
      <family val="2"/>
    </font>
    <font>
      <sz val="11"/>
      <name val="Verdana"/>
      <family val="2"/>
    </font>
    <font>
      <sz val="10"/>
      <color indexed="10"/>
      <name val="Verdana"/>
      <family val="2"/>
    </font>
    <font>
      <sz val="12"/>
      <name val="Verdana"/>
      <family val="2"/>
    </font>
    <font>
      <b/>
      <sz val="11"/>
      <color indexed="9"/>
      <name val="Verdana"/>
      <family val="2"/>
    </font>
    <font>
      <sz val="12"/>
      <color indexed="9"/>
      <name val="Verdana"/>
      <family val="2"/>
    </font>
    <font>
      <sz val="12"/>
      <color indexed="10"/>
      <name val="Verdana"/>
      <family val="2"/>
    </font>
    <font>
      <b/>
      <sz val="12"/>
      <color indexed="18"/>
      <name val="Verdana"/>
      <family val="2"/>
    </font>
    <font>
      <b/>
      <sz val="12"/>
      <name val="Verdana"/>
      <family val="2"/>
    </font>
    <font>
      <sz val="12"/>
      <color indexed="23"/>
      <name val="Verdana"/>
      <family val="2"/>
    </font>
    <font>
      <b/>
      <sz val="10"/>
      <name val="Tahoma"/>
      <family val="2"/>
    </font>
    <font>
      <sz val="12"/>
      <name val="Arial"/>
      <family val="2"/>
    </font>
    <font>
      <sz val="9"/>
      <name val="Arial"/>
      <family val="2"/>
    </font>
    <font>
      <sz val="9"/>
      <color indexed="10"/>
      <name val="Verdana"/>
      <family val="2"/>
    </font>
    <font>
      <b/>
      <sz val="9"/>
      <color indexed="10"/>
      <name val="Verdana"/>
      <family val="2"/>
    </font>
    <font>
      <b/>
      <sz val="8"/>
      <name val="Tahoma"/>
      <family val="2"/>
    </font>
    <font>
      <b/>
      <u val="single"/>
      <sz val="10"/>
      <name val="Verdana"/>
      <family val="2"/>
    </font>
    <font>
      <b/>
      <sz val="12"/>
      <color indexed="56"/>
      <name val="Verdana"/>
      <family val="2"/>
    </font>
    <font>
      <sz val="12"/>
      <color indexed="56"/>
      <name val="Verdana"/>
      <family val="2"/>
    </font>
    <font>
      <sz val="10"/>
      <color indexed="56"/>
      <name val="Arial"/>
      <family val="2"/>
    </font>
    <font>
      <sz val="8"/>
      <color indexed="10"/>
      <name val="Verdana"/>
      <family val="2"/>
    </font>
    <font>
      <sz val="11"/>
      <color indexed="10"/>
      <name val="Verdana"/>
      <family val="2"/>
    </font>
    <font>
      <b/>
      <sz val="16"/>
      <color indexed="9"/>
      <name val="Arial"/>
      <family val="2"/>
    </font>
    <font>
      <sz val="9"/>
      <name val="Verdana"/>
      <family val="2"/>
    </font>
    <font>
      <b/>
      <sz val="8"/>
      <name val="Verdana"/>
      <family val="2"/>
    </font>
    <font>
      <b/>
      <sz val="20"/>
      <name val="Arial"/>
      <family val="2"/>
    </font>
    <font>
      <b/>
      <sz val="10"/>
      <name val="Arial"/>
      <family val="2"/>
    </font>
    <font>
      <b/>
      <sz val="12"/>
      <name val="Arial"/>
      <family val="2"/>
    </font>
    <font>
      <b/>
      <sz val="9"/>
      <name val="Tahoma"/>
      <family val="2"/>
    </font>
    <font>
      <b/>
      <sz val="11"/>
      <name val="Arial"/>
      <family val="2"/>
    </font>
    <font>
      <sz val="11"/>
      <color indexed="9"/>
      <name val="Verdana"/>
      <family val="2"/>
    </font>
    <font>
      <b/>
      <u val="single"/>
      <sz val="12"/>
      <name val="Verdana"/>
      <family val="2"/>
    </font>
    <font>
      <sz val="8"/>
      <name val="Verdana"/>
      <family val="2"/>
    </font>
    <font>
      <b/>
      <sz val="9"/>
      <name val="Verdana"/>
      <family val="2"/>
    </font>
    <font>
      <b/>
      <sz val="14"/>
      <name val="Arial"/>
      <family val="2"/>
    </font>
    <font>
      <sz val="8"/>
      <name val="Segoe UI"/>
      <family val="2"/>
    </font>
    <font>
      <b/>
      <u val="single"/>
      <sz val="12"/>
      <name val="Arial"/>
      <family val="2"/>
    </font>
    <font>
      <b/>
      <sz val="8"/>
      <color indexed="8"/>
      <name val="Verdana"/>
      <family val="2"/>
    </font>
    <font>
      <sz val="8"/>
      <color indexed="8"/>
      <name val="Verdana"/>
      <family val="2"/>
    </font>
    <font>
      <b/>
      <sz val="9"/>
      <color indexed="8"/>
      <name val="Verdana"/>
      <family val="2"/>
    </font>
    <font>
      <sz val="12"/>
      <color indexed="10"/>
      <name val="Arial"/>
      <family val="2"/>
    </font>
    <font>
      <sz val="11"/>
      <name val="Tahoma"/>
      <family val="2"/>
    </font>
    <font>
      <b/>
      <sz val="14"/>
      <name val="Verdana"/>
      <family val="2"/>
    </font>
    <font>
      <i/>
      <sz val="9"/>
      <name val="Verdana"/>
      <family val="2"/>
    </font>
    <font>
      <b/>
      <sz val="10"/>
      <color indexed="8"/>
      <name val="Verdana"/>
      <family val="2"/>
    </font>
    <font>
      <b/>
      <sz val="9"/>
      <color indexed="8"/>
      <name val="Tahoma"/>
      <family val="2"/>
    </font>
    <font>
      <b/>
      <sz val="8"/>
      <color indexed="8"/>
      <name val="Tahoma"/>
      <family val="2"/>
    </font>
    <font>
      <b/>
      <i/>
      <sz val="10"/>
      <color indexed="8"/>
      <name val="Verdana"/>
      <family val="2"/>
    </font>
    <font>
      <b/>
      <sz val="10"/>
      <color indexed="8"/>
      <name val="Tahoma"/>
      <family val="2"/>
    </font>
    <font>
      <b/>
      <u val="single"/>
      <sz val="10"/>
      <color indexed="8"/>
      <name val="Tahoma"/>
      <family val="2"/>
    </font>
    <font>
      <sz val="12"/>
      <color indexed="8"/>
      <name val="Tahoma"/>
      <family val="2"/>
    </font>
    <font>
      <sz val="9"/>
      <color indexed="8"/>
      <name val="Tahoma"/>
      <family val="2"/>
    </font>
    <font>
      <sz val="8"/>
      <name val="Calibri"/>
      <family val="2"/>
    </font>
    <font>
      <sz val="9"/>
      <name val="Tahoma"/>
      <family val="2"/>
    </font>
    <font>
      <b/>
      <sz val="8"/>
      <name val="Calibri"/>
      <family val="2"/>
    </font>
    <font>
      <u val="single"/>
      <sz val="8"/>
      <name val="Calibri"/>
      <family val="2"/>
    </font>
    <font>
      <b/>
      <i/>
      <u val="single"/>
      <sz val="12"/>
      <color indexed="8"/>
      <name val="Calibri"/>
      <family val="2"/>
    </font>
    <font>
      <b/>
      <u val="single"/>
      <sz val="12"/>
      <color indexed="8"/>
      <name val="Calibri"/>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10"/>
      <color indexed="62"/>
      <name val="Arial"/>
      <family val="2"/>
    </font>
    <font>
      <sz val="12"/>
      <color indexed="9"/>
      <name val="Arial"/>
      <family val="2"/>
    </font>
    <font>
      <sz val="8"/>
      <color indexed="8"/>
      <name val="Arial"/>
      <family val="2"/>
    </font>
    <font>
      <sz val="12"/>
      <color indexed="53"/>
      <name val="Verdana"/>
      <family val="2"/>
    </font>
    <font>
      <sz val="12"/>
      <color indexed="8"/>
      <name val="Verdana"/>
      <family val="2"/>
    </font>
    <font>
      <sz val="12"/>
      <color indexed="8"/>
      <name val="Arial"/>
      <family val="2"/>
    </font>
    <font>
      <b/>
      <sz val="12"/>
      <color indexed="15"/>
      <name val="Verdana"/>
      <family val="2"/>
    </font>
    <font>
      <sz val="12"/>
      <color indexed="15"/>
      <name val="Verdana"/>
      <family val="2"/>
    </font>
    <font>
      <b/>
      <sz val="12"/>
      <color indexed="8"/>
      <name val="Verdana"/>
      <family val="2"/>
    </font>
    <font>
      <b/>
      <sz val="12"/>
      <color indexed="9"/>
      <name val="Verdana"/>
      <family val="2"/>
    </font>
    <font>
      <b/>
      <sz val="12"/>
      <color indexed="9"/>
      <name val="Arial"/>
      <family val="2"/>
    </font>
    <font>
      <sz val="10"/>
      <color indexed="8"/>
      <name val="Verdana"/>
      <family val="2"/>
    </font>
    <font>
      <b/>
      <sz val="9"/>
      <color indexed="9"/>
      <name val="Verdana"/>
      <family val="2"/>
    </font>
    <font>
      <b/>
      <sz val="8"/>
      <color indexed="9"/>
      <name val="Verdana"/>
      <family val="2"/>
    </font>
    <font>
      <b/>
      <sz val="10"/>
      <color indexed="9"/>
      <name val="Verdana"/>
      <family val="2"/>
    </font>
    <font>
      <b/>
      <sz val="10"/>
      <color indexed="9"/>
      <name val="Arial"/>
      <family val="2"/>
    </font>
    <font>
      <b/>
      <u val="single"/>
      <sz val="14"/>
      <color indexed="8"/>
      <name val="Calibri"/>
      <family val="2"/>
    </font>
    <font>
      <b/>
      <u val="single"/>
      <sz val="11"/>
      <color indexed="8"/>
      <name val="Calibri"/>
      <family val="2"/>
    </font>
    <font>
      <sz val="12"/>
      <color indexed="8"/>
      <name val="Calibri"/>
      <family val="2"/>
    </font>
    <font>
      <b/>
      <sz val="12"/>
      <name val="Calibri"/>
      <family val="2"/>
    </font>
    <font>
      <b/>
      <sz val="11"/>
      <name val="Calibri"/>
      <family val="2"/>
    </font>
    <font>
      <sz val="12"/>
      <name val="Calibri"/>
      <family val="2"/>
    </font>
    <font>
      <b/>
      <u val="single"/>
      <sz val="12"/>
      <name val="Calibri"/>
      <family val="2"/>
    </font>
    <font>
      <sz val="10"/>
      <color indexed="8"/>
      <name val="Calibri"/>
      <family val="2"/>
    </font>
    <font>
      <sz val="14"/>
      <name val="Calibri"/>
      <family val="2"/>
    </font>
    <font>
      <sz val="10"/>
      <color indexed="15"/>
      <name val="Arial"/>
      <family val="2"/>
    </font>
    <font>
      <b/>
      <sz val="14"/>
      <name val="Calibri"/>
      <family val="2"/>
    </font>
    <font>
      <b/>
      <sz val="12"/>
      <color indexed="8"/>
      <name val="Calibri"/>
      <family val="2"/>
    </font>
    <font>
      <b/>
      <sz val="18"/>
      <color indexed="10"/>
      <name val="Calibri"/>
      <family val="0"/>
    </font>
    <font>
      <sz val="10.5"/>
      <color indexed="9"/>
      <name val="Arial"/>
      <family val="0"/>
    </font>
    <font>
      <b/>
      <sz val="16"/>
      <color indexed="9"/>
      <name val="Verdana"/>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2"/>
      <color theme="0"/>
      <name val="Verdana"/>
      <family val="2"/>
    </font>
    <font>
      <sz val="8"/>
      <color theme="1"/>
      <name val="Calibri"/>
      <family val="2"/>
    </font>
    <font>
      <sz val="10"/>
      <color rgb="FFFF0000"/>
      <name val="Verdana"/>
      <family val="2"/>
    </font>
    <font>
      <sz val="12"/>
      <color rgb="FFFF0000"/>
      <name val="Verdana"/>
      <family val="2"/>
    </font>
    <font>
      <sz val="10"/>
      <color theme="3"/>
      <name val="Arial"/>
      <family val="2"/>
    </font>
    <font>
      <sz val="12"/>
      <color theme="0"/>
      <name val="Arial"/>
      <family val="2"/>
    </font>
    <font>
      <sz val="8"/>
      <color theme="1"/>
      <name val="Arial"/>
      <family val="2"/>
    </font>
    <font>
      <sz val="12"/>
      <color theme="9"/>
      <name val="Verdana"/>
      <family val="2"/>
    </font>
    <font>
      <sz val="8"/>
      <color theme="1"/>
      <name val="Verdana"/>
      <family val="2"/>
    </font>
    <font>
      <sz val="12"/>
      <color theme="1"/>
      <name val="Verdana"/>
      <family val="2"/>
    </font>
    <font>
      <sz val="12"/>
      <color theme="1"/>
      <name val="Arial"/>
      <family val="2"/>
    </font>
    <font>
      <b/>
      <sz val="8"/>
      <color theme="1"/>
      <name val="Verdana"/>
      <family val="2"/>
    </font>
    <font>
      <b/>
      <sz val="12"/>
      <color rgb="FF009DD1"/>
      <name val="Verdana"/>
      <family val="2"/>
    </font>
    <font>
      <sz val="12"/>
      <color rgb="FF009DD1"/>
      <name val="Verdana"/>
      <family val="2"/>
    </font>
    <font>
      <b/>
      <sz val="12"/>
      <color theme="1"/>
      <name val="Verdana"/>
      <family val="2"/>
    </font>
    <font>
      <b/>
      <sz val="12"/>
      <color theme="0"/>
      <name val="Verdana"/>
      <family val="2"/>
    </font>
    <font>
      <b/>
      <sz val="12"/>
      <color theme="0"/>
      <name val="Arial"/>
      <family val="2"/>
    </font>
    <font>
      <b/>
      <sz val="9"/>
      <color theme="1"/>
      <name val="Verdana"/>
      <family val="2"/>
    </font>
    <font>
      <sz val="10"/>
      <color theme="1"/>
      <name val="Verdana"/>
      <family val="2"/>
    </font>
    <font>
      <b/>
      <sz val="9"/>
      <color theme="0"/>
      <name val="Verdana"/>
      <family val="2"/>
    </font>
    <font>
      <b/>
      <sz val="8"/>
      <color theme="0"/>
      <name val="Verdana"/>
      <family val="2"/>
    </font>
    <font>
      <b/>
      <sz val="10"/>
      <color theme="0"/>
      <name val="Verdana"/>
      <family val="2"/>
    </font>
    <font>
      <b/>
      <sz val="10"/>
      <color theme="0"/>
      <name val="Arial"/>
      <family val="2"/>
    </font>
    <font>
      <b/>
      <u val="single"/>
      <sz val="14"/>
      <color theme="1"/>
      <name val="Calibri"/>
      <family val="2"/>
    </font>
    <font>
      <b/>
      <u val="single"/>
      <sz val="11"/>
      <color theme="1"/>
      <name val="Calibri"/>
      <family val="2"/>
    </font>
    <font>
      <sz val="12"/>
      <color theme="1"/>
      <name val="Calibri"/>
      <family val="2"/>
    </font>
    <font>
      <b/>
      <u val="single"/>
      <sz val="12"/>
      <color theme="1"/>
      <name val="Calibri"/>
      <family val="2"/>
    </font>
    <font>
      <sz val="10"/>
      <color theme="1"/>
      <name val="Calibri"/>
      <family val="2"/>
    </font>
    <font>
      <sz val="10"/>
      <color rgb="FF009DD1"/>
      <name val="Arial"/>
      <family val="2"/>
    </font>
    <font>
      <sz val="11"/>
      <color theme="0"/>
      <name val="Verdana"/>
      <family val="2"/>
    </font>
    <font>
      <b/>
      <sz val="12"/>
      <color theme="1"/>
      <name val="Calibri"/>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4" tint="0.7999799847602844"/>
        <bgColor indexed="64"/>
      </patternFill>
    </fill>
    <fill>
      <patternFill patternType="solid">
        <fgColor rgb="FFE0E0E0"/>
        <bgColor indexed="64"/>
      </patternFill>
    </fill>
    <fill>
      <patternFill patternType="solid">
        <fgColor rgb="FF009DD1"/>
        <bgColor indexed="64"/>
      </patternFill>
    </fill>
    <fill>
      <patternFill patternType="solid">
        <fgColor theme="3" tint="0.7999799847602844"/>
        <bgColor indexed="64"/>
      </patternFill>
    </fill>
    <fill>
      <patternFill patternType="solid">
        <fgColor theme="4" tint="0.39998000860214233"/>
        <bgColor indexed="64"/>
      </patternFill>
    </fill>
    <fill>
      <patternFill patternType="solid">
        <fgColor theme="9" tint="0.5999600291252136"/>
        <bgColor indexed="64"/>
      </patternFill>
    </fill>
    <fill>
      <patternFill patternType="solid">
        <fgColor rgb="FF0057B8"/>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color indexed="63"/>
      </left>
      <right style="thin"/>
      <top>
        <color indexed="63"/>
      </top>
      <bottom>
        <color indexed="63"/>
      </bottom>
    </border>
    <border>
      <left>
        <color indexed="63"/>
      </left>
      <right style="thin"/>
      <top style="thin">
        <color theme="0"/>
      </top>
      <bottom>
        <color indexed="63"/>
      </bottom>
    </border>
    <border>
      <left style="thin"/>
      <right>
        <color indexed="63"/>
      </right>
      <top>
        <color indexed="63"/>
      </top>
      <bottom>
        <color indexed="63"/>
      </bottom>
    </border>
    <border>
      <left>
        <color indexed="63"/>
      </left>
      <right style="thin"/>
      <top style="thin"/>
      <bottom>
        <color indexed="63"/>
      </bottom>
    </border>
    <border>
      <left style="medium"/>
      <right style="medium"/>
      <top style="medium"/>
      <bottom style="medium"/>
    </border>
    <border>
      <left style="thin"/>
      <right>
        <color indexed="63"/>
      </right>
      <top>
        <color indexed="63"/>
      </top>
      <bottom style="thin"/>
    </border>
    <border>
      <left style="medium"/>
      <right style="thin"/>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color indexed="63"/>
      </right>
      <top style="thin">
        <color theme="1"/>
      </top>
      <bottom>
        <color indexed="63"/>
      </bottom>
    </border>
    <border>
      <left style="thin"/>
      <right style="thin">
        <color theme="1"/>
      </right>
      <top style="thin"/>
      <bottom style="thin">
        <color theme="1"/>
      </bottom>
    </border>
    <border>
      <left>
        <color indexed="63"/>
      </left>
      <right style="thin"/>
      <top style="thin"/>
      <bottom style="thin"/>
    </border>
    <border>
      <left style="thin"/>
      <right>
        <color indexed="63"/>
      </right>
      <top style="thin"/>
      <bottom style="thin"/>
    </border>
    <border>
      <left>
        <color indexed="63"/>
      </left>
      <right style="thin">
        <color theme="1"/>
      </right>
      <top/>
      <bottom/>
    </border>
    <border>
      <left style="thin">
        <color theme="1"/>
      </left>
      <right>
        <color indexed="63"/>
      </right>
      <top/>
      <bottom/>
    </border>
    <border>
      <left style="medium">
        <color theme="1"/>
      </left>
      <right style="medium">
        <color theme="1"/>
      </right>
      <top style="medium">
        <color theme="1"/>
      </top>
      <bottom style="medium">
        <color theme="1"/>
      </bottom>
    </border>
    <border>
      <left>
        <color indexed="63"/>
      </left>
      <right>
        <color indexed="63"/>
      </right>
      <top style="thin">
        <color theme="0"/>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color theme="0"/>
      </top>
      <bottom style="thin"/>
    </border>
    <border>
      <left style="medium">
        <color rgb="FF009DD1"/>
      </left>
      <right>
        <color indexed="63"/>
      </right>
      <top style="medium">
        <color rgb="FF009DD1"/>
      </top>
      <bottom>
        <color indexed="63"/>
      </bottom>
    </border>
    <border>
      <left>
        <color indexed="63"/>
      </left>
      <right>
        <color indexed="63"/>
      </right>
      <top style="medium">
        <color rgb="FF009DD1"/>
      </top>
      <bottom>
        <color indexed="63"/>
      </bottom>
    </border>
    <border>
      <left>
        <color indexed="63"/>
      </left>
      <right style="medium">
        <color rgb="FF009DD1"/>
      </right>
      <top style="medium">
        <color rgb="FF009DD1"/>
      </top>
      <bottom>
        <color indexed="63"/>
      </bottom>
    </border>
    <border>
      <left style="medium">
        <color rgb="FF009DD1"/>
      </left>
      <right>
        <color indexed="63"/>
      </right>
      <top>
        <color indexed="63"/>
      </top>
      <bottom>
        <color indexed="63"/>
      </bottom>
    </border>
    <border>
      <left>
        <color indexed="63"/>
      </left>
      <right style="medium">
        <color rgb="FF009DD1"/>
      </right>
      <top>
        <color indexed="63"/>
      </top>
      <bottom>
        <color indexed="63"/>
      </bottom>
    </border>
    <border>
      <left style="medium">
        <color rgb="FF009DD1"/>
      </left>
      <right>
        <color indexed="63"/>
      </right>
      <top>
        <color indexed="63"/>
      </top>
      <bottom style="medium">
        <color rgb="FF009DD1"/>
      </bottom>
    </border>
    <border>
      <left>
        <color indexed="63"/>
      </left>
      <right>
        <color indexed="63"/>
      </right>
      <top>
        <color indexed="63"/>
      </top>
      <bottom style="medium">
        <color rgb="FF009DD1"/>
      </bottom>
    </border>
    <border>
      <left>
        <color indexed="63"/>
      </left>
      <right>
        <color indexed="63"/>
      </right>
      <top style="medium"/>
      <bottom style="medium">
        <color rgb="FF009DD1"/>
      </bottom>
    </border>
    <border>
      <left>
        <color indexed="63"/>
      </left>
      <right style="medium">
        <color rgb="FF009DD1"/>
      </right>
      <top>
        <color indexed="63"/>
      </top>
      <bottom style="medium">
        <color rgb="FF009DD1"/>
      </bottom>
    </border>
    <border>
      <left style="thin"/>
      <right style="medium">
        <color rgb="FF009DD1"/>
      </right>
      <top style="thin"/>
      <bottom style="thin"/>
    </border>
    <border>
      <left/>
      <right style="medium">
        <color rgb="FF009DD1"/>
      </right>
      <top/>
      <bottom style="thin"/>
    </border>
    <border>
      <left style="medium"/>
      <right>
        <color indexed="63"/>
      </right>
      <top style="medium">
        <color rgb="FF009DD1"/>
      </top>
      <bottom style="medium">
        <color rgb="FF009DD1"/>
      </bottom>
    </border>
    <border>
      <left>
        <color indexed="63"/>
      </left>
      <right>
        <color indexed="63"/>
      </right>
      <top style="medium">
        <color rgb="FF009DD1"/>
      </top>
      <bottom style="medium">
        <color rgb="FF009DD1"/>
      </bottom>
    </border>
    <border>
      <left>
        <color indexed="63"/>
      </left>
      <right style="medium">
        <color rgb="FF009DD1"/>
      </right>
      <top style="medium">
        <color rgb="FF009DD1"/>
      </top>
      <bottom style="medium">
        <color rgb="FF009DD1"/>
      </bottom>
    </border>
    <border>
      <left style="medium"/>
      <right style="medium"/>
      <top style="medium">
        <color rgb="FF009DD1"/>
      </top>
      <bottom style="medium">
        <color rgb="FF009DD1"/>
      </bottom>
    </border>
    <border>
      <left>
        <color indexed="63"/>
      </left>
      <right style="medium"/>
      <top style="medium">
        <color rgb="FF009DD1"/>
      </top>
      <bottom style="medium">
        <color rgb="FF009DD1"/>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medium"/>
    </border>
    <border>
      <left style="thin"/>
      <right style="thin"/>
      <top style="medium"/>
      <bottom style="medium"/>
    </border>
    <border>
      <left>
        <color indexed="63"/>
      </left>
      <right>
        <color indexed="63"/>
      </right>
      <top>
        <color indexed="63"/>
      </top>
      <bottom style="double">
        <color indexed="18"/>
      </bottom>
    </border>
    <border>
      <left style="thin">
        <color theme="1"/>
      </left>
      <right style="thin">
        <color theme="1"/>
      </right>
      <top style="thin">
        <color theme="1"/>
      </top>
      <bottom style="thin">
        <color theme="1"/>
      </bottom>
    </border>
    <border>
      <left style="medium">
        <color rgb="FF0057B8"/>
      </left>
      <right>
        <color indexed="63"/>
      </right>
      <top>
        <color indexed="63"/>
      </top>
      <bottom>
        <color indexed="63"/>
      </bottom>
    </border>
    <border>
      <left style="medium"/>
      <right>
        <color indexed="63"/>
      </right>
      <top style="medium">
        <color rgb="FF009DD1"/>
      </top>
      <bottom style="thin"/>
    </border>
    <border>
      <left/>
      <right/>
      <top style="medium">
        <color rgb="FF009DD1"/>
      </top>
      <bottom style="thin"/>
    </border>
    <border>
      <left/>
      <right style="medium"/>
      <top style="medium">
        <color rgb="FF009DD1"/>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color rgb="FF009DD1"/>
      </left>
      <right>
        <color indexed="63"/>
      </right>
      <top style="medium">
        <color rgb="FF009DD1"/>
      </top>
      <bottom style="medium">
        <color rgb="FF009DD1"/>
      </bottom>
    </border>
    <border>
      <left style="medium">
        <color rgb="FF009DD1"/>
      </left>
      <right style="medium">
        <color rgb="FF0057B8"/>
      </right>
      <top>
        <color indexed="63"/>
      </top>
      <bottom style="medium">
        <color rgb="FF0057B8"/>
      </bottom>
    </border>
    <border>
      <left style="medium">
        <color rgb="FF0057B8"/>
      </left>
      <right style="medium">
        <color rgb="FF0057B8"/>
      </right>
      <top>
        <color indexed="63"/>
      </top>
      <bottom style="medium">
        <color rgb="FF0057B8"/>
      </bottom>
    </border>
    <border>
      <left style="medium">
        <color rgb="FF0057B8"/>
      </left>
      <right style="medium">
        <color rgb="FF009DD1"/>
      </right>
      <top>
        <color indexed="63"/>
      </top>
      <bottom style="medium">
        <color rgb="FF0057B8"/>
      </bottom>
    </border>
    <border>
      <left style="medium">
        <color rgb="FF009DD1"/>
      </left>
      <right style="medium">
        <color rgb="FF0057B8"/>
      </right>
      <top style="medium">
        <color rgb="FF0057B8"/>
      </top>
      <bottom style="medium">
        <color rgb="FF0057B8"/>
      </bottom>
    </border>
    <border>
      <left style="medium">
        <color rgb="FF0057B8"/>
      </left>
      <right style="medium">
        <color rgb="FF0057B8"/>
      </right>
      <top style="medium">
        <color rgb="FF0057B8"/>
      </top>
      <bottom style="medium">
        <color rgb="FF0057B8"/>
      </bottom>
    </border>
    <border>
      <left style="medium">
        <color rgb="FF0057B8"/>
      </left>
      <right style="medium">
        <color rgb="FF009DD1"/>
      </right>
      <top style="medium">
        <color rgb="FF0057B8"/>
      </top>
      <bottom style="medium">
        <color rgb="FF0057B8"/>
      </bottom>
    </border>
    <border>
      <left style="medium">
        <color rgb="FF009DD1"/>
      </left>
      <right style="medium">
        <color rgb="FF0057B8"/>
      </right>
      <top style="medium">
        <color rgb="FF0057B8"/>
      </top>
      <bottom style="medium">
        <color rgb="FF009DD1"/>
      </bottom>
    </border>
    <border>
      <left style="medium">
        <color rgb="FF0057B8"/>
      </left>
      <right style="medium">
        <color rgb="FF0057B8"/>
      </right>
      <top style="medium">
        <color rgb="FF0057B8"/>
      </top>
      <bottom style="medium">
        <color rgb="FF009DD1"/>
      </bottom>
    </border>
    <border>
      <left style="medium">
        <color rgb="FF0057B8"/>
      </left>
      <right style="medium">
        <color rgb="FF009DD1"/>
      </right>
      <top style="medium">
        <color rgb="FF0057B8"/>
      </top>
      <bottom style="medium">
        <color rgb="FF009DD1"/>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right/>
      <top style="medium"/>
      <bottom style="medium"/>
    </border>
    <border>
      <left>
        <color indexed="63"/>
      </left>
      <right style="medium"/>
      <top style="medium"/>
      <bottom style="medium"/>
    </border>
    <border>
      <left style="medium"/>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5"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5" fillId="13" borderId="0" applyNumberFormat="0" applyBorder="0" applyAlignment="0" applyProtection="0"/>
    <xf numFmtId="0" fontId="115" fillId="14" borderId="0" applyNumberFormat="0" applyBorder="0" applyAlignment="0" applyProtection="0"/>
    <xf numFmtId="0" fontId="115" fillId="10"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15"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66" fillId="23" borderId="0" applyNumberFormat="0" applyBorder="0" applyAlignment="0" applyProtection="0"/>
    <xf numFmtId="0" fontId="116" fillId="24" borderId="1" applyNumberFormat="0" applyAlignment="0" applyProtection="0"/>
    <xf numFmtId="0" fontId="11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8" fillId="0" borderId="0" applyNumberFormat="0" applyFill="0" applyBorder="0" applyAlignment="0" applyProtection="0"/>
    <xf numFmtId="0" fontId="119" fillId="26"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0" fillId="0" borderId="0" applyNumberFormat="0" applyFill="0" applyBorder="0" applyAlignment="0" applyProtection="0"/>
    <xf numFmtId="0" fontId="121" fillId="27" borderId="1" applyNumberFormat="0" applyAlignment="0" applyProtection="0"/>
    <xf numFmtId="0" fontId="122" fillId="0" borderId="6" applyNumberFormat="0" applyFill="0" applyAlignment="0" applyProtection="0"/>
    <xf numFmtId="0" fontId="123" fillId="28" borderId="0" applyNumberFormat="0" applyBorder="0" applyAlignment="0" applyProtection="0"/>
    <xf numFmtId="0" fontId="0" fillId="0" borderId="0">
      <alignment/>
      <protection/>
    </xf>
    <xf numFmtId="0" fontId="0" fillId="29" borderId="7" applyNumberFormat="0" applyFont="0" applyAlignment="0" applyProtection="0"/>
    <xf numFmtId="0" fontId="124" fillId="2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125" fillId="0" borderId="9" applyNumberFormat="0" applyFill="0" applyAlignment="0" applyProtection="0"/>
    <xf numFmtId="0" fontId="126" fillId="0" borderId="0" applyNumberFormat="0" applyFill="0" applyBorder="0" applyAlignment="0" applyProtection="0"/>
  </cellStyleXfs>
  <cellXfs count="598">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left"/>
    </xf>
    <xf numFmtId="0" fontId="0" fillId="0" borderId="0" xfId="0" applyFill="1" applyAlignment="1">
      <alignment/>
    </xf>
    <xf numFmtId="0" fontId="4" fillId="0" borderId="0" xfId="0" applyFont="1" applyAlignment="1">
      <alignment/>
    </xf>
    <xf numFmtId="0" fontId="2" fillId="0" borderId="0" xfId="0" applyFont="1" applyFill="1" applyAlignment="1">
      <alignment/>
    </xf>
    <xf numFmtId="0" fontId="0" fillId="0" borderId="0" xfId="0" applyFill="1" applyAlignment="1">
      <alignment horizontal="right"/>
    </xf>
    <xf numFmtId="0" fontId="0" fillId="0" borderId="0" xfId="0" applyFill="1" applyAlignment="1">
      <alignment horizontal="left"/>
    </xf>
    <xf numFmtId="0" fontId="4" fillId="0" borderId="0" xfId="0" applyFont="1" applyFill="1" applyAlignment="1">
      <alignment/>
    </xf>
    <xf numFmtId="0" fontId="6" fillId="0" borderId="0" xfId="0" applyFont="1" applyFill="1" applyAlignment="1">
      <alignment/>
    </xf>
    <xf numFmtId="0" fontId="6" fillId="0" borderId="0" xfId="0" applyFont="1" applyAlignment="1">
      <alignment/>
    </xf>
    <xf numFmtId="0" fontId="6" fillId="0" borderId="0" xfId="0" applyFont="1" applyAlignment="1">
      <alignment horizontal="right"/>
    </xf>
    <xf numFmtId="0" fontId="7" fillId="0" borderId="0" xfId="0" applyFont="1" applyFill="1" applyAlignment="1">
      <alignment/>
    </xf>
    <xf numFmtId="0" fontId="7" fillId="0" borderId="0" xfId="0" applyFont="1" applyAlignment="1">
      <alignment/>
    </xf>
    <xf numFmtId="0" fontId="9" fillId="0" borderId="0" xfId="0" applyFont="1" applyFill="1" applyAlignment="1">
      <alignment/>
    </xf>
    <xf numFmtId="0" fontId="6" fillId="0" borderId="0" xfId="0" applyFont="1" applyAlignment="1">
      <alignment horizontal="left"/>
    </xf>
    <xf numFmtId="0" fontId="8" fillId="0" borderId="0" xfId="0" applyFont="1" applyAlignment="1">
      <alignment/>
    </xf>
    <xf numFmtId="0" fontId="9" fillId="0" borderId="0" xfId="0" applyFont="1" applyAlignment="1">
      <alignment horizontal="right"/>
    </xf>
    <xf numFmtId="0" fontId="9" fillId="0" borderId="0" xfId="0" applyFont="1" applyAlignment="1">
      <alignment/>
    </xf>
    <xf numFmtId="0" fontId="9" fillId="0" borderId="0" xfId="0" applyFont="1" applyAlignment="1">
      <alignment/>
    </xf>
    <xf numFmtId="0" fontId="9" fillId="0" borderId="0" xfId="0" applyFont="1" applyAlignment="1" applyProtection="1">
      <alignment horizontal="left"/>
      <protection locked="0"/>
    </xf>
    <xf numFmtId="0" fontId="9" fillId="0" borderId="0" xfId="0" applyFont="1" applyAlignment="1" applyProtection="1">
      <alignment horizontal="left"/>
      <protection/>
    </xf>
    <xf numFmtId="0" fontId="12" fillId="0" borderId="0" xfId="0" applyFont="1" applyAlignment="1">
      <alignment/>
    </xf>
    <xf numFmtId="0" fontId="12" fillId="0" borderId="0" xfId="0" applyFont="1" applyAlignment="1">
      <alignment horizontal="right"/>
    </xf>
    <xf numFmtId="8" fontId="9" fillId="0" borderId="0" xfId="42" applyNumberFormat="1" applyFont="1" applyBorder="1" applyAlignment="1" applyProtection="1">
      <alignment horizontal="left"/>
      <protection/>
    </xf>
    <xf numFmtId="40" fontId="9" fillId="0" borderId="0" xfId="0" applyNumberFormat="1" applyFont="1" applyAlignment="1">
      <alignment/>
    </xf>
    <xf numFmtId="40" fontId="9" fillId="0" borderId="0" xfId="0" applyNumberFormat="1" applyFont="1" applyBorder="1" applyAlignment="1" applyProtection="1">
      <alignment horizontal="left"/>
      <protection/>
    </xf>
    <xf numFmtId="0" fontId="12" fillId="0" borderId="0" xfId="0" applyFont="1" applyFill="1" applyAlignment="1">
      <alignment horizontal="right"/>
    </xf>
    <xf numFmtId="8" fontId="9" fillId="0" borderId="0" xfId="0" applyNumberFormat="1" applyFont="1" applyBorder="1" applyAlignment="1" applyProtection="1">
      <alignment horizontal="left"/>
      <protection/>
    </xf>
    <xf numFmtId="0" fontId="9" fillId="0" borderId="0" xfId="0" applyFont="1" applyAlignment="1">
      <alignment horizontal="left"/>
    </xf>
    <xf numFmtId="8" fontId="9" fillId="0" borderId="0" xfId="0" applyNumberFormat="1" applyFont="1" applyAlignment="1">
      <alignment/>
    </xf>
    <xf numFmtId="8" fontId="9" fillId="0" borderId="0" xfId="0" applyNumberFormat="1" applyFont="1" applyFill="1" applyBorder="1" applyAlignment="1" applyProtection="1">
      <alignment horizontal="left"/>
      <protection/>
    </xf>
    <xf numFmtId="8" fontId="9" fillId="0" borderId="0" xfId="0" applyNumberFormat="1" applyFont="1" applyFill="1" applyBorder="1" applyAlignment="1" applyProtection="1">
      <alignment/>
      <protection locked="0"/>
    </xf>
    <xf numFmtId="0" fontId="14" fillId="24" borderId="0" xfId="0" applyFont="1" applyFill="1" applyAlignment="1">
      <alignment/>
    </xf>
    <xf numFmtId="40" fontId="9" fillId="0" borderId="0" xfId="0" applyNumberFormat="1" applyFont="1" applyAlignment="1" applyProtection="1">
      <alignment horizontal="left"/>
      <protection/>
    </xf>
    <xf numFmtId="40" fontId="9" fillId="0" borderId="0" xfId="0" applyNumberFormat="1" applyFont="1" applyAlignment="1">
      <alignment horizontal="left"/>
    </xf>
    <xf numFmtId="0" fontId="9" fillId="0" borderId="0" xfId="0" applyFont="1" applyFill="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right"/>
      <protection/>
    </xf>
    <xf numFmtId="8" fontId="15" fillId="0" borderId="0" xfId="0" applyNumberFormat="1" applyFont="1" applyAlignment="1" applyProtection="1">
      <alignment/>
      <protection/>
    </xf>
    <xf numFmtId="0" fontId="12" fillId="0" borderId="0" xfId="0" applyFont="1" applyAlignment="1" applyProtection="1">
      <alignment/>
      <protection/>
    </xf>
    <xf numFmtId="8" fontId="9" fillId="0" borderId="0" xfId="0" applyNumberFormat="1" applyFont="1" applyAlignment="1" applyProtection="1">
      <alignment/>
      <protection locked="0"/>
    </xf>
    <xf numFmtId="0" fontId="9" fillId="0" borderId="0" xfId="0" applyFont="1" applyBorder="1" applyAlignment="1" applyProtection="1">
      <alignment horizontal="left"/>
      <protection locked="0"/>
    </xf>
    <xf numFmtId="0" fontId="9" fillId="0" borderId="0" xfId="0" applyFont="1" applyBorder="1" applyAlignment="1">
      <alignment/>
    </xf>
    <xf numFmtId="164" fontId="9" fillId="0" borderId="0" xfId="0" applyNumberFormat="1" applyFont="1" applyBorder="1" applyAlignment="1" applyProtection="1">
      <alignment horizontal="left"/>
      <protection locked="0"/>
    </xf>
    <xf numFmtId="164" fontId="15" fillId="0" borderId="0" xfId="0" applyNumberFormat="1" applyFont="1" applyAlignment="1">
      <alignment horizontal="left"/>
    </xf>
    <xf numFmtId="164" fontId="15" fillId="0" borderId="0" xfId="0" applyNumberFormat="1" applyFont="1" applyBorder="1" applyAlignment="1">
      <alignment horizontal="center"/>
    </xf>
    <xf numFmtId="0" fontId="9" fillId="0" borderId="0" xfId="0" applyFont="1" applyAlignment="1" applyProtection="1">
      <alignment/>
      <protection locked="0"/>
    </xf>
    <xf numFmtId="0" fontId="23" fillId="0" borderId="0" xfId="0" applyFont="1" applyAlignment="1">
      <alignment horizontal="right"/>
    </xf>
    <xf numFmtId="0" fontId="24" fillId="0" borderId="0" xfId="0" applyFont="1" applyAlignment="1">
      <alignment horizontal="right"/>
    </xf>
    <xf numFmtId="0" fontId="25" fillId="0" borderId="0" xfId="0" applyFont="1" applyFill="1" applyAlignment="1">
      <alignment horizontal="right"/>
    </xf>
    <xf numFmtId="0" fontId="25" fillId="0" borderId="0" xfId="0" applyFont="1" applyAlignment="1">
      <alignment horizontal="right"/>
    </xf>
    <xf numFmtId="0" fontId="0" fillId="0" borderId="0" xfId="0" applyFill="1" applyBorder="1" applyAlignment="1">
      <alignment/>
    </xf>
    <xf numFmtId="0" fontId="26" fillId="0" borderId="0" xfId="0" applyFont="1" applyAlignment="1">
      <alignment/>
    </xf>
    <xf numFmtId="0" fontId="27" fillId="0" borderId="0" xfId="0" applyFont="1" applyAlignment="1">
      <alignment horizontal="right"/>
    </xf>
    <xf numFmtId="0" fontId="17" fillId="0" borderId="0" xfId="0" applyFont="1" applyAlignment="1">
      <alignment horizontal="left"/>
    </xf>
    <xf numFmtId="0" fontId="12" fillId="0" borderId="0" xfId="0" applyFont="1" applyAlignment="1">
      <alignment/>
    </xf>
    <xf numFmtId="49" fontId="9" fillId="0" borderId="10" xfId="0" applyNumberFormat="1" applyFont="1" applyBorder="1" applyAlignment="1" applyProtection="1">
      <alignment horizontal="center"/>
      <protection locked="0"/>
    </xf>
    <xf numFmtId="0" fontId="9" fillId="0" borderId="0" xfId="0" applyNumberFormat="1" applyFont="1" applyFill="1" applyAlignment="1">
      <alignment/>
    </xf>
    <xf numFmtId="0" fontId="12" fillId="0" borderId="0" xfId="0" applyFont="1" applyFill="1" applyAlignment="1">
      <alignment/>
    </xf>
    <xf numFmtId="0" fontId="0" fillId="0" borderId="0" xfId="0" applyAlignment="1">
      <alignment/>
    </xf>
    <xf numFmtId="0" fontId="127" fillId="30" borderId="0" xfId="0" applyFont="1" applyFill="1" applyAlignment="1">
      <alignment/>
    </xf>
    <xf numFmtId="40" fontId="29" fillId="24" borderId="0" xfId="0" applyNumberFormat="1" applyFont="1" applyFill="1" applyAlignment="1">
      <alignment/>
    </xf>
    <xf numFmtId="0" fontId="18" fillId="0" borderId="0" xfId="0" applyFont="1" applyFill="1" applyAlignment="1">
      <alignment/>
    </xf>
    <xf numFmtId="0" fontId="29" fillId="30" borderId="0" xfId="0" applyFont="1" applyFill="1" applyAlignment="1">
      <alignment horizontal="right"/>
    </xf>
    <xf numFmtId="40" fontId="29" fillId="30" borderId="0" xfId="0" applyNumberFormat="1" applyFont="1" applyFill="1" applyAlignment="1">
      <alignment horizontal="left"/>
    </xf>
    <xf numFmtId="40" fontId="29" fillId="30" borderId="0" xfId="0" applyNumberFormat="1" applyFont="1" applyFill="1" applyAlignment="1">
      <alignment/>
    </xf>
    <xf numFmtId="40" fontId="29" fillId="30" borderId="0" xfId="0" applyNumberFormat="1" applyFont="1" applyFill="1" applyAlignment="1">
      <alignment/>
    </xf>
    <xf numFmtId="0" fontId="9" fillId="0" borderId="0" xfId="0" applyFont="1" applyAlignment="1">
      <alignment horizontal="left" wrapText="1"/>
    </xf>
    <xf numFmtId="8" fontId="9" fillId="0" borderId="0" xfId="61" applyNumberFormat="1" applyFont="1" applyFill="1" applyBorder="1" applyAlignment="1" applyProtection="1">
      <alignment horizontal="left"/>
      <protection/>
    </xf>
    <xf numFmtId="0" fontId="12" fillId="0" borderId="0" xfId="0" applyFont="1" applyBorder="1" applyAlignment="1">
      <alignment horizontal="right"/>
    </xf>
    <xf numFmtId="0" fontId="12" fillId="0" borderId="0" xfId="0" applyFont="1" applyBorder="1" applyAlignment="1">
      <alignment horizontal="right"/>
    </xf>
    <xf numFmtId="0" fontId="9" fillId="0" borderId="0" xfId="0" applyFont="1" applyBorder="1" applyAlignment="1">
      <alignment horizontal="right"/>
    </xf>
    <xf numFmtId="0" fontId="9" fillId="0" borderId="0" xfId="0" applyFont="1" applyFill="1" applyBorder="1" applyAlignment="1">
      <alignment/>
    </xf>
    <xf numFmtId="40" fontId="9" fillId="24" borderId="0" xfId="0" applyNumberFormat="1" applyFont="1" applyFill="1" applyAlignment="1">
      <alignment/>
    </xf>
    <xf numFmtId="0" fontId="127" fillId="0" borderId="0" xfId="0" applyFont="1" applyFill="1" applyAlignment="1">
      <alignment/>
    </xf>
    <xf numFmtId="0" fontId="23" fillId="30" borderId="0" xfId="0" applyFont="1" applyFill="1" applyAlignment="1">
      <alignment horizontal="right"/>
    </xf>
    <xf numFmtId="0" fontId="27" fillId="30" borderId="0" xfId="0" applyFont="1" applyFill="1" applyAlignment="1">
      <alignment horizontal="right"/>
    </xf>
    <xf numFmtId="0" fontId="9" fillId="30" borderId="0" xfId="0" applyFont="1" applyFill="1" applyBorder="1" applyAlignment="1">
      <alignment horizontal="right"/>
    </xf>
    <xf numFmtId="0" fontId="9" fillId="30" borderId="0" xfId="0" applyFont="1" applyFill="1" applyBorder="1" applyAlignment="1">
      <alignment vertical="top" wrapText="1"/>
    </xf>
    <xf numFmtId="0" fontId="9" fillId="30" borderId="0" xfId="0" applyFont="1" applyFill="1" applyBorder="1" applyAlignment="1">
      <alignment vertical="top"/>
    </xf>
    <xf numFmtId="0" fontId="9" fillId="30" borderId="0" xfId="0" applyFont="1" applyFill="1" applyAlignment="1">
      <alignment vertical="top" wrapText="1"/>
    </xf>
    <xf numFmtId="0" fontId="0" fillId="0" borderId="0" xfId="0" applyBorder="1" applyAlignment="1">
      <alignment/>
    </xf>
    <xf numFmtId="0" fontId="128" fillId="0" borderId="0" xfId="0" applyFont="1" applyAlignment="1">
      <alignment horizontal="center"/>
    </xf>
    <xf numFmtId="0" fontId="32"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3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6" xfId="0" applyNumberFormat="1" applyBorder="1" applyAlignment="1">
      <alignment horizontal="center" vertical="top" wrapText="1"/>
    </xf>
    <xf numFmtId="0" fontId="120" fillId="0" borderId="0" xfId="54" applyNumberFormat="1" applyAlignment="1" quotePrefix="1">
      <alignment horizontal="center" vertical="top" wrapText="1"/>
    </xf>
    <xf numFmtId="0" fontId="0" fillId="0" borderId="17" xfId="0" applyNumberFormat="1" applyBorder="1" applyAlignment="1">
      <alignment horizontal="center" vertical="top" wrapText="1"/>
    </xf>
    <xf numFmtId="0" fontId="0" fillId="0" borderId="15" xfId="0" applyNumberFormat="1" applyBorder="1" applyAlignment="1">
      <alignment horizontal="center" vertical="top" wrapText="1"/>
    </xf>
    <xf numFmtId="0" fontId="120" fillId="0" borderId="15" xfId="54" applyNumberFormat="1" applyBorder="1" applyAlignment="1" quotePrefix="1">
      <alignment horizontal="center" vertical="top" wrapText="1"/>
    </xf>
    <xf numFmtId="0" fontId="0" fillId="0" borderId="18" xfId="0" applyNumberFormat="1" applyBorder="1" applyAlignment="1">
      <alignment horizontal="center" vertical="top" wrapText="1"/>
    </xf>
    <xf numFmtId="0" fontId="129" fillId="0" borderId="0" xfId="0" applyFont="1" applyAlignment="1">
      <alignment horizontal="left" vertical="top" wrapText="1"/>
    </xf>
    <xf numFmtId="0" fontId="9" fillId="31" borderId="0" xfId="0" applyFont="1" applyFill="1" applyAlignment="1">
      <alignment vertical="top" wrapText="1"/>
    </xf>
    <xf numFmtId="0" fontId="9" fillId="31" borderId="0" xfId="0" applyFont="1" applyFill="1" applyBorder="1" applyAlignment="1">
      <alignment horizontal="left" vertical="top" wrapText="1"/>
    </xf>
    <xf numFmtId="0" fontId="130" fillId="0" borderId="0" xfId="0" applyFont="1" applyFill="1" applyAlignment="1">
      <alignment/>
    </xf>
    <xf numFmtId="0" fontId="9" fillId="0" borderId="0" xfId="0" applyFont="1" applyFill="1" applyBorder="1" applyAlignment="1">
      <alignment horizontal="right"/>
    </xf>
    <xf numFmtId="0" fontId="9" fillId="0" borderId="0" xfId="0" applyFont="1" applyAlignment="1">
      <alignment vertical="top" wrapText="1"/>
    </xf>
    <xf numFmtId="0" fontId="35" fillId="0" borderId="0" xfId="0" applyNumberFormat="1" applyFont="1" applyAlignment="1">
      <alignment vertical="top" wrapText="1"/>
    </xf>
    <xf numFmtId="0" fontId="0" fillId="32" borderId="0" xfId="0" applyFont="1" applyFill="1" applyAlignment="1">
      <alignment horizontal="left" vertical="center" wrapText="1"/>
    </xf>
    <xf numFmtId="0" fontId="0" fillId="32" borderId="0" xfId="0" applyFont="1" applyFill="1" applyAlignment="1">
      <alignment wrapText="1"/>
    </xf>
    <xf numFmtId="0" fontId="38" fillId="30" borderId="0" xfId="0" applyFont="1" applyFill="1" applyBorder="1" applyAlignment="1">
      <alignment wrapText="1"/>
    </xf>
    <xf numFmtId="0" fontId="38" fillId="30" borderId="0" xfId="0" applyFont="1" applyFill="1" applyAlignment="1">
      <alignment wrapText="1"/>
    </xf>
    <xf numFmtId="0" fontId="32" fillId="32" borderId="0" xfId="0" applyFont="1" applyFill="1" applyAlignment="1">
      <alignment vertical="center" wrapText="1"/>
    </xf>
    <xf numFmtId="0" fontId="131" fillId="0" borderId="0" xfId="0" applyFont="1" applyBorder="1" applyAlignment="1">
      <alignment horizontal="right"/>
    </xf>
    <xf numFmtId="0" fontId="17" fillId="0" borderId="0" xfId="0" applyFont="1" applyAlignment="1">
      <alignment/>
    </xf>
    <xf numFmtId="0" fontId="132" fillId="0" borderId="0" xfId="0" applyFont="1" applyFill="1" applyAlignment="1">
      <alignment horizontal="right"/>
    </xf>
    <xf numFmtId="0" fontId="17" fillId="0" borderId="0" xfId="0" applyFont="1" applyAlignment="1">
      <alignment horizontal="left" vertical="top"/>
    </xf>
    <xf numFmtId="0" fontId="9" fillId="0" borderId="0" xfId="0" applyFont="1" applyAlignment="1">
      <alignment horizontal="left" vertical="top"/>
    </xf>
    <xf numFmtId="0" fontId="14" fillId="0" borderId="0" xfId="0" applyFont="1" applyAlignment="1">
      <alignment/>
    </xf>
    <xf numFmtId="8" fontId="9" fillId="0" borderId="19" xfId="0" applyNumberFormat="1" applyFont="1" applyBorder="1" applyAlignment="1" applyProtection="1">
      <alignment/>
      <protection locked="0"/>
    </xf>
    <xf numFmtId="10" fontId="9" fillId="30" borderId="0" xfId="0" applyNumberFormat="1" applyFont="1" applyFill="1" applyAlignment="1">
      <alignment/>
    </xf>
    <xf numFmtId="8" fontId="9" fillId="33" borderId="0" xfId="0" applyNumberFormat="1" applyFont="1" applyFill="1" applyBorder="1" applyAlignment="1">
      <alignment/>
    </xf>
    <xf numFmtId="8" fontId="9" fillId="33" borderId="0" xfId="0" applyNumberFormat="1" applyFont="1" applyFill="1" applyAlignment="1">
      <alignment/>
    </xf>
    <xf numFmtId="40" fontId="9" fillId="30" borderId="0" xfId="0" applyNumberFormat="1" applyFont="1" applyFill="1" applyAlignment="1">
      <alignment/>
    </xf>
    <xf numFmtId="2" fontId="14" fillId="33" borderId="20" xfId="0" applyNumberFormat="1" applyFont="1" applyFill="1" applyBorder="1" applyAlignment="1">
      <alignment/>
    </xf>
    <xf numFmtId="2" fontId="14" fillId="33" borderId="21" xfId="0" applyNumberFormat="1" applyFont="1" applyFill="1" applyBorder="1" applyAlignment="1">
      <alignment/>
    </xf>
    <xf numFmtId="0" fontId="0" fillId="0" borderId="0" xfId="0" applyFont="1" applyFill="1" applyAlignment="1">
      <alignment/>
    </xf>
    <xf numFmtId="0" fontId="0" fillId="32"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left"/>
    </xf>
    <xf numFmtId="0" fontId="42" fillId="0" borderId="0" xfId="0" applyFont="1" applyAlignment="1">
      <alignment/>
    </xf>
    <xf numFmtId="0" fontId="0" fillId="0" borderId="0" xfId="0" applyFont="1" applyAlignment="1">
      <alignment/>
    </xf>
    <xf numFmtId="0" fontId="3" fillId="0" borderId="0" xfId="0" applyFont="1" applyAlignment="1">
      <alignment/>
    </xf>
    <xf numFmtId="0" fontId="0" fillId="30" borderId="0" xfId="0" applyFont="1" applyFill="1" applyBorder="1" applyAlignment="1" applyProtection="1">
      <alignment/>
      <protection locked="0"/>
    </xf>
    <xf numFmtId="0" fontId="0" fillId="30" borderId="0" xfId="0" applyFill="1" applyBorder="1" applyAlignment="1" applyProtection="1">
      <alignment/>
      <protection locked="0"/>
    </xf>
    <xf numFmtId="0" fontId="128" fillId="30" borderId="0" xfId="0" applyFont="1" applyFill="1" applyBorder="1" applyAlignment="1" applyProtection="1">
      <alignment/>
      <protection locked="0"/>
    </xf>
    <xf numFmtId="0" fontId="3" fillId="0" borderId="0" xfId="0" applyFont="1" applyAlignment="1">
      <alignment horizontal="left"/>
    </xf>
    <xf numFmtId="0" fontId="3" fillId="0" borderId="0" xfId="0" applyFont="1" applyAlignment="1">
      <alignment horizontal="right"/>
    </xf>
    <xf numFmtId="0" fontId="133" fillId="0" borderId="0" xfId="0" applyFont="1" applyAlignment="1">
      <alignment/>
    </xf>
    <xf numFmtId="0" fontId="133" fillId="0" borderId="0" xfId="0" applyFont="1" applyAlignment="1">
      <alignment horizontal="center"/>
    </xf>
    <xf numFmtId="0" fontId="128" fillId="30" borderId="0" xfId="0" applyFont="1" applyFill="1" applyAlignment="1">
      <alignment horizontal="center"/>
    </xf>
    <xf numFmtId="0" fontId="0" fillId="0" borderId="0" xfId="0" applyFont="1" applyFill="1" applyAlignment="1">
      <alignment horizontal="right"/>
    </xf>
    <xf numFmtId="8" fontId="15" fillId="0" borderId="0" xfId="0" applyNumberFormat="1" applyFont="1" applyAlignment="1" applyProtection="1">
      <alignment/>
      <protection locked="0"/>
    </xf>
    <xf numFmtId="0" fontId="127" fillId="0" borderId="0" xfId="0" applyFont="1" applyAlignment="1" applyProtection="1">
      <alignment horizontal="left"/>
      <protection locked="0"/>
    </xf>
    <xf numFmtId="0" fontId="127" fillId="0" borderId="0" xfId="0" applyFont="1" applyFill="1" applyAlignment="1" applyProtection="1">
      <alignment/>
      <protection locked="0"/>
    </xf>
    <xf numFmtId="0" fontId="127" fillId="0" borderId="0" xfId="0" applyNumberFormat="1" applyFont="1" applyFill="1" applyAlignment="1">
      <alignment/>
    </xf>
    <xf numFmtId="0" fontId="134" fillId="0" borderId="0" xfId="0" applyFont="1" applyFill="1" applyAlignment="1">
      <alignment/>
    </xf>
    <xf numFmtId="8" fontId="130" fillId="0" borderId="19" xfId="0" applyNumberFormat="1" applyFont="1" applyBorder="1" applyAlignment="1" applyProtection="1">
      <alignment/>
      <protection locked="0"/>
    </xf>
    <xf numFmtId="0" fontId="3" fillId="0" borderId="0" xfId="0" applyFont="1" applyAlignment="1">
      <alignment horizontal="center"/>
    </xf>
    <xf numFmtId="0" fontId="17" fillId="0" borderId="0" xfId="0" applyFont="1" applyAlignment="1">
      <alignment horizontal="center"/>
    </xf>
    <xf numFmtId="0" fontId="9" fillId="0" borderId="20" xfId="0" applyFont="1" applyBorder="1" applyAlignment="1">
      <alignment horizontal="center"/>
    </xf>
    <xf numFmtId="0" fontId="17" fillId="0" borderId="22" xfId="0" applyFont="1" applyBorder="1" applyAlignment="1">
      <alignment/>
    </xf>
    <xf numFmtId="0" fontId="42" fillId="0" borderId="22" xfId="0" applyFont="1" applyBorder="1" applyAlignment="1">
      <alignment/>
    </xf>
    <xf numFmtId="0" fontId="9" fillId="0" borderId="22" xfId="0" applyFont="1" applyBorder="1" applyAlignment="1">
      <alignment/>
    </xf>
    <xf numFmtId="0" fontId="9" fillId="0" borderId="22" xfId="0" applyFont="1" applyBorder="1" applyAlignment="1">
      <alignment horizontal="right"/>
    </xf>
    <xf numFmtId="0" fontId="14" fillId="0" borderId="22" xfId="0" applyFont="1" applyBorder="1" applyAlignment="1">
      <alignment/>
    </xf>
    <xf numFmtId="0" fontId="17" fillId="0" borderId="0" xfId="0" applyFont="1" applyBorder="1" applyAlignment="1">
      <alignment/>
    </xf>
    <xf numFmtId="0" fontId="9" fillId="0" borderId="0" xfId="0" applyFont="1" applyBorder="1" applyAlignment="1">
      <alignment horizontal="center"/>
    </xf>
    <xf numFmtId="0" fontId="33" fillId="0" borderId="22" xfId="0" applyFont="1" applyBorder="1" applyAlignment="1">
      <alignment horizontal="left" indent="1"/>
    </xf>
    <xf numFmtId="0" fontId="33" fillId="0" borderId="0" xfId="0" applyFont="1" applyBorder="1" applyAlignment="1">
      <alignment horizontal="left" indent="1"/>
    </xf>
    <xf numFmtId="0" fontId="9" fillId="0" borderId="22" xfId="0" applyFont="1" applyBorder="1" applyAlignment="1">
      <alignment horizontal="left" indent="2"/>
    </xf>
    <xf numFmtId="0" fontId="9" fillId="0" borderId="0" xfId="0" applyFont="1" applyBorder="1" applyAlignment="1">
      <alignment horizontal="left" indent="2"/>
    </xf>
    <xf numFmtId="0" fontId="9" fillId="0" borderId="22" xfId="0" applyFont="1" applyBorder="1" applyAlignment="1">
      <alignment horizontal="left" indent="3"/>
    </xf>
    <xf numFmtId="0" fontId="9" fillId="0" borderId="0" xfId="0" applyNumberFormat="1" applyFont="1" applyBorder="1" applyAlignment="1">
      <alignment horizontal="center"/>
    </xf>
    <xf numFmtId="0" fontId="17" fillId="0" borderId="0" xfId="0" applyFont="1" applyBorder="1" applyAlignment="1">
      <alignment horizontal="center"/>
    </xf>
    <xf numFmtId="0" fontId="17" fillId="0" borderId="10" xfId="0" applyFont="1" applyBorder="1" applyAlignment="1">
      <alignment horizontal="center"/>
    </xf>
    <xf numFmtId="0" fontId="17" fillId="0" borderId="23" xfId="0" applyFont="1" applyBorder="1" applyAlignment="1">
      <alignment horizontal="center"/>
    </xf>
    <xf numFmtId="8" fontId="9" fillId="33" borderId="19" xfId="0" applyNumberFormat="1" applyFont="1" applyFill="1" applyBorder="1" applyAlignment="1" applyProtection="1">
      <alignment/>
      <protection/>
    </xf>
    <xf numFmtId="8" fontId="130" fillId="33" borderId="19" xfId="0" applyNumberFormat="1" applyFont="1" applyFill="1" applyBorder="1" applyAlignment="1" applyProtection="1">
      <alignment horizontal="right"/>
      <protection/>
    </xf>
    <xf numFmtId="8" fontId="9" fillId="33" borderId="19" xfId="0" applyNumberFormat="1" applyFont="1" applyFill="1" applyBorder="1" applyAlignment="1" applyProtection="1">
      <alignment horizontal="right"/>
      <protection/>
    </xf>
    <xf numFmtId="14" fontId="9" fillId="0" borderId="24" xfId="0" applyNumberFormat="1" applyFont="1" applyBorder="1" applyAlignment="1" applyProtection="1">
      <alignment horizontal="center"/>
      <protection locked="0"/>
    </xf>
    <xf numFmtId="0" fontId="6" fillId="0" borderId="0" xfId="0" applyFont="1" applyBorder="1" applyAlignment="1">
      <alignment/>
    </xf>
    <xf numFmtId="0" fontId="135" fillId="0" borderId="0" xfId="0" applyFont="1" applyAlignment="1">
      <alignment/>
    </xf>
    <xf numFmtId="0" fontId="135" fillId="0" borderId="0" xfId="0" applyFont="1" applyBorder="1" applyAlignment="1">
      <alignment/>
    </xf>
    <xf numFmtId="9" fontId="136" fillId="33" borderId="10" xfId="0" applyNumberFormat="1" applyFont="1" applyFill="1" applyBorder="1" applyAlignment="1">
      <alignment/>
    </xf>
    <xf numFmtId="10" fontId="136" fillId="33" borderId="10" xfId="0" applyNumberFormat="1" applyFont="1" applyFill="1" applyBorder="1" applyAlignment="1">
      <alignment/>
    </xf>
    <xf numFmtId="0" fontId="6" fillId="30" borderId="0" xfId="0" applyFont="1" applyFill="1" applyBorder="1" applyAlignment="1" applyProtection="1">
      <alignment/>
      <protection locked="0"/>
    </xf>
    <xf numFmtId="0" fontId="135" fillId="30" borderId="0" xfId="0" applyFont="1" applyFill="1" applyAlignment="1">
      <alignment horizontal="center"/>
    </xf>
    <xf numFmtId="0" fontId="135" fillId="30" borderId="0" xfId="0" applyFont="1" applyFill="1" applyBorder="1" applyAlignment="1" applyProtection="1">
      <alignment/>
      <protection locked="0"/>
    </xf>
    <xf numFmtId="196" fontId="136" fillId="33" borderId="19" xfId="0" applyNumberFormat="1" applyFont="1" applyFill="1" applyBorder="1" applyAlignment="1" applyProtection="1">
      <alignment/>
      <protection/>
    </xf>
    <xf numFmtId="6" fontId="136" fillId="33" borderId="19" xfId="0" applyNumberFormat="1" applyFont="1" applyFill="1" applyBorder="1" applyAlignment="1" applyProtection="1">
      <alignment/>
      <protection/>
    </xf>
    <xf numFmtId="10" fontId="9" fillId="0" borderId="19" xfId="0" applyNumberFormat="1" applyFont="1" applyBorder="1" applyAlignment="1" applyProtection="1">
      <alignment/>
      <protection locked="0"/>
    </xf>
    <xf numFmtId="0" fontId="17" fillId="0" borderId="20" xfId="0" applyFont="1" applyBorder="1" applyAlignment="1">
      <alignment/>
    </xf>
    <xf numFmtId="0" fontId="17" fillId="0" borderId="22" xfId="0" applyFont="1" applyBorder="1" applyAlignment="1">
      <alignment horizontal="left" indent="1"/>
    </xf>
    <xf numFmtId="0" fontId="17" fillId="0" borderId="0" xfId="0" applyFont="1" applyBorder="1" applyAlignment="1">
      <alignment horizontal="left" indent="1"/>
    </xf>
    <xf numFmtId="0" fontId="17" fillId="0" borderId="25" xfId="0" applyFont="1" applyBorder="1" applyAlignment="1">
      <alignment/>
    </xf>
    <xf numFmtId="0" fontId="17" fillId="0" borderId="10" xfId="0" applyFont="1" applyBorder="1" applyAlignment="1">
      <alignment/>
    </xf>
    <xf numFmtId="0" fontId="9" fillId="0" borderId="26" xfId="0" applyNumberFormat="1" applyFont="1" applyBorder="1" applyAlignment="1" applyProtection="1">
      <alignment horizontal="center"/>
      <protection locked="0"/>
    </xf>
    <xf numFmtId="0" fontId="17" fillId="0" borderId="19" xfId="0" applyFont="1" applyBorder="1" applyAlignment="1" applyProtection="1">
      <alignment/>
      <protection locked="0"/>
    </xf>
    <xf numFmtId="0" fontId="136" fillId="33" borderId="19" xfId="0" applyFont="1" applyFill="1" applyBorder="1" applyAlignment="1" applyProtection="1">
      <alignment/>
      <protection/>
    </xf>
    <xf numFmtId="206" fontId="9" fillId="0" borderId="19" xfId="0" applyNumberFormat="1" applyFont="1" applyBorder="1" applyAlignment="1" applyProtection="1">
      <alignment/>
      <protection locked="0"/>
    </xf>
    <xf numFmtId="0" fontId="17" fillId="30" borderId="22" xfId="0" applyFont="1" applyFill="1" applyBorder="1" applyAlignment="1">
      <alignment/>
    </xf>
    <xf numFmtId="8" fontId="9" fillId="30" borderId="0" xfId="0" applyNumberFormat="1" applyFont="1" applyFill="1" applyBorder="1" applyAlignment="1" applyProtection="1">
      <alignment/>
      <protection/>
    </xf>
    <xf numFmtId="0" fontId="17" fillId="0" borderId="22" xfId="0" applyFont="1" applyBorder="1" applyAlignment="1">
      <alignment horizontal="left" vertical="top"/>
    </xf>
    <xf numFmtId="0" fontId="9" fillId="0" borderId="22" xfId="0" applyFont="1" applyBorder="1" applyAlignment="1">
      <alignment horizontal="right" vertical="top"/>
    </xf>
    <xf numFmtId="0" fontId="9" fillId="0" borderId="25" xfId="0" applyFont="1" applyBorder="1" applyAlignment="1">
      <alignment horizontal="right" vertical="top"/>
    </xf>
    <xf numFmtId="0" fontId="9" fillId="0" borderId="27" xfId="0" applyFont="1" applyBorder="1" applyAlignment="1">
      <alignment horizontal="right" vertical="top"/>
    </xf>
    <xf numFmtId="0" fontId="9" fillId="0" borderId="28" xfId="0" applyFont="1" applyBorder="1" applyAlignment="1">
      <alignment horizontal="right" vertical="top"/>
    </xf>
    <xf numFmtId="0" fontId="9" fillId="0" borderId="29" xfId="0" applyFont="1" applyBorder="1" applyAlignment="1">
      <alignment horizontal="right" vertical="top"/>
    </xf>
    <xf numFmtId="14" fontId="9" fillId="0" borderId="19" xfId="0" applyNumberFormat="1" applyFont="1" applyBorder="1" applyAlignment="1" applyProtection="1">
      <alignment horizontal="center"/>
      <protection locked="0"/>
    </xf>
    <xf numFmtId="8" fontId="9" fillId="0" borderId="19" xfId="0" applyNumberFormat="1" applyFont="1" applyBorder="1" applyAlignment="1" applyProtection="1">
      <alignment horizontal="right"/>
      <protection locked="0"/>
    </xf>
    <xf numFmtId="0" fontId="17" fillId="0" borderId="0" xfId="0" applyFont="1" applyBorder="1" applyAlignment="1">
      <alignment horizontal="right"/>
    </xf>
    <xf numFmtId="0" fontId="17" fillId="0" borderId="20" xfId="0" applyFont="1" applyBorder="1" applyAlignment="1">
      <alignment horizontal="right"/>
    </xf>
    <xf numFmtId="8" fontId="130" fillId="0" borderId="19" xfId="0" applyNumberFormat="1" applyFont="1" applyBorder="1" applyAlignment="1" applyProtection="1">
      <alignment horizontal="right"/>
      <protection locked="0"/>
    </xf>
    <xf numFmtId="8" fontId="9" fillId="30" borderId="19" xfId="0" applyNumberFormat="1" applyFont="1" applyFill="1" applyBorder="1" applyAlignment="1" applyProtection="1">
      <alignment horizontal="right"/>
      <protection locked="0"/>
    </xf>
    <xf numFmtId="14" fontId="7" fillId="0" borderId="26" xfId="0" applyNumberFormat="1" applyFont="1" applyBorder="1" applyAlignment="1" applyProtection="1">
      <alignment horizontal="right"/>
      <protection locked="0"/>
    </xf>
    <xf numFmtId="0" fontId="17" fillId="30" borderId="20" xfId="0" applyFont="1" applyFill="1" applyBorder="1" applyAlignment="1">
      <alignment/>
    </xf>
    <xf numFmtId="0" fontId="9" fillId="0" borderId="20" xfId="0" applyFont="1" applyBorder="1" applyAlignment="1">
      <alignment/>
    </xf>
    <xf numFmtId="8" fontId="9" fillId="33" borderId="20" xfId="0" applyNumberFormat="1" applyFont="1" applyFill="1" applyBorder="1" applyAlignment="1">
      <alignment/>
    </xf>
    <xf numFmtId="8" fontId="9" fillId="33" borderId="19" xfId="0" applyNumberFormat="1" applyFont="1" applyFill="1" applyBorder="1" applyAlignment="1">
      <alignment/>
    </xf>
    <xf numFmtId="2" fontId="14" fillId="33" borderId="19" xfId="0" applyNumberFormat="1" applyFont="1" applyFill="1" applyBorder="1" applyAlignment="1">
      <alignment/>
    </xf>
    <xf numFmtId="8" fontId="130" fillId="33" borderId="19" xfId="0" applyNumberFormat="1" applyFont="1" applyFill="1" applyBorder="1" applyAlignment="1" applyProtection="1">
      <alignment/>
      <protection/>
    </xf>
    <xf numFmtId="0" fontId="3" fillId="0" borderId="0" xfId="0" applyFont="1" applyFill="1" applyAlignment="1">
      <alignment/>
    </xf>
    <xf numFmtId="0" fontId="137" fillId="0" borderId="0" xfId="0" applyFont="1" applyAlignment="1">
      <alignment/>
    </xf>
    <xf numFmtId="0" fontId="135" fillId="0" borderId="30" xfId="0" applyFont="1" applyBorder="1" applyAlignment="1">
      <alignment/>
    </xf>
    <xf numFmtId="0" fontId="0" fillId="0" borderId="30" xfId="0" applyBorder="1" applyAlignment="1">
      <alignment/>
    </xf>
    <xf numFmtId="0" fontId="6" fillId="0" borderId="30" xfId="0" applyFont="1" applyBorder="1" applyAlignment="1">
      <alignment/>
    </xf>
    <xf numFmtId="0" fontId="135" fillId="0" borderId="30" xfId="0" applyFont="1" applyBorder="1" applyAlignment="1">
      <alignment horizontal="right"/>
    </xf>
    <xf numFmtId="0" fontId="138" fillId="0" borderId="30" xfId="0" applyFont="1" applyBorder="1" applyAlignment="1">
      <alignment horizontal="right"/>
    </xf>
    <xf numFmtId="0" fontId="135" fillId="0" borderId="0" xfId="0" applyFont="1" applyBorder="1" applyAlignment="1">
      <alignment horizontal="right"/>
    </xf>
    <xf numFmtId="0" fontId="5" fillId="0" borderId="30" xfId="0" applyFont="1" applyBorder="1" applyAlignment="1">
      <alignment/>
    </xf>
    <xf numFmtId="0" fontId="135" fillId="0" borderId="0" xfId="0" applyFont="1" applyBorder="1" applyAlignment="1">
      <alignment horizontal="center" wrapText="1"/>
    </xf>
    <xf numFmtId="0" fontId="0" fillId="30" borderId="0" xfId="0" applyFill="1" applyBorder="1" applyAlignment="1">
      <alignment/>
    </xf>
    <xf numFmtId="0" fontId="135" fillId="30" borderId="0" xfId="0" applyFont="1" applyFill="1" applyBorder="1" applyAlignment="1">
      <alignment/>
    </xf>
    <xf numFmtId="0" fontId="44" fillId="30" borderId="0" xfId="58" applyFont="1" applyFill="1" applyBorder="1" applyAlignment="1">
      <alignment horizontal="left" vertical="top"/>
      <protection/>
    </xf>
    <xf numFmtId="0" fontId="6" fillId="30" borderId="0" xfId="0" applyFont="1" applyFill="1" applyBorder="1" applyAlignment="1">
      <alignment/>
    </xf>
    <xf numFmtId="6" fontId="136" fillId="30" borderId="19" xfId="0" applyNumberFormat="1" applyFont="1" applyFill="1" applyBorder="1" applyAlignment="1" applyProtection="1">
      <alignment/>
      <protection locked="0"/>
    </xf>
    <xf numFmtId="196" fontId="136" fillId="30" borderId="19" xfId="0" applyNumberFormat="1" applyFont="1" applyFill="1" applyBorder="1" applyAlignment="1" applyProtection="1">
      <alignment/>
      <protection locked="0"/>
    </xf>
    <xf numFmtId="8" fontId="136" fillId="30" borderId="19" xfId="0" applyNumberFormat="1" applyFont="1" applyFill="1" applyBorder="1" applyAlignment="1" applyProtection="1">
      <alignment/>
      <protection locked="0"/>
    </xf>
    <xf numFmtId="0" fontId="136" fillId="30" borderId="19" xfId="0" applyFont="1" applyFill="1" applyBorder="1" applyAlignment="1" applyProtection="1">
      <alignment/>
      <protection locked="0"/>
    </xf>
    <xf numFmtId="164" fontId="136" fillId="30" borderId="19" xfId="0" applyNumberFormat="1" applyFont="1" applyFill="1" applyBorder="1" applyAlignment="1" applyProtection="1">
      <alignment/>
      <protection locked="0"/>
    </xf>
    <xf numFmtId="0" fontId="136" fillId="30" borderId="19" xfId="0" applyNumberFormat="1" applyFont="1" applyFill="1" applyBorder="1" applyAlignment="1" applyProtection="1">
      <alignment/>
      <protection locked="0"/>
    </xf>
    <xf numFmtId="14" fontId="136" fillId="30" borderId="19" xfId="0" applyNumberFormat="1" applyFont="1" applyFill="1" applyBorder="1" applyAlignment="1" applyProtection="1">
      <alignment/>
      <protection locked="0"/>
    </xf>
    <xf numFmtId="0" fontId="14" fillId="30" borderId="24" xfId="0" applyFont="1" applyFill="1" applyBorder="1" applyAlignment="1" applyProtection="1">
      <alignment horizontal="center"/>
      <protection locked="0"/>
    </xf>
    <xf numFmtId="0" fontId="25" fillId="34" borderId="0" xfId="0" applyFont="1" applyFill="1" applyAlignment="1">
      <alignment/>
    </xf>
    <xf numFmtId="0" fontId="9" fillId="34" borderId="0" xfId="0" applyFont="1" applyFill="1" applyAlignment="1">
      <alignment horizontal="left"/>
    </xf>
    <xf numFmtId="0" fontId="9" fillId="34" borderId="0" xfId="0" applyFont="1" applyFill="1" applyAlignment="1">
      <alignment/>
    </xf>
    <xf numFmtId="0" fontId="9" fillId="34" borderId="0" xfId="0" applyFont="1" applyFill="1" applyAlignment="1">
      <alignment horizontal="right"/>
    </xf>
    <xf numFmtId="40" fontId="9" fillId="34" borderId="0" xfId="0" applyNumberFormat="1" applyFont="1" applyFill="1" applyBorder="1" applyAlignment="1" applyProtection="1">
      <alignment horizontal="left"/>
      <protection/>
    </xf>
    <xf numFmtId="40" fontId="9" fillId="34" borderId="0" xfId="0" applyNumberFormat="1" applyFont="1" applyFill="1" applyAlignment="1">
      <alignment/>
    </xf>
    <xf numFmtId="40" fontId="9" fillId="34" borderId="0" xfId="0" applyNumberFormat="1" applyFont="1" applyFill="1" applyBorder="1" applyAlignment="1">
      <alignment horizontal="left"/>
    </xf>
    <xf numFmtId="0" fontId="127" fillId="34" borderId="0" xfId="0" applyFont="1" applyFill="1" applyAlignment="1">
      <alignment horizontal="right"/>
    </xf>
    <xf numFmtId="40" fontId="9" fillId="34" borderId="0" xfId="0" applyNumberFormat="1" applyFont="1" applyFill="1" applyAlignment="1">
      <alignment/>
    </xf>
    <xf numFmtId="40" fontId="127" fillId="34" borderId="0" xfId="0" applyNumberFormat="1" applyFont="1" applyFill="1" applyBorder="1" applyAlignment="1" applyProtection="1">
      <alignment horizontal="left"/>
      <protection/>
    </xf>
    <xf numFmtId="40" fontId="127" fillId="34" borderId="0" xfId="0" applyNumberFormat="1" applyFont="1" applyFill="1" applyBorder="1" applyAlignment="1">
      <alignment horizontal="left"/>
    </xf>
    <xf numFmtId="0" fontId="13" fillId="34" borderId="0" xfId="0" applyFont="1" applyFill="1" applyAlignment="1">
      <alignment/>
    </xf>
    <xf numFmtId="0" fontId="14" fillId="34" borderId="0" xfId="0" applyFont="1" applyFill="1" applyAlignment="1">
      <alignment/>
    </xf>
    <xf numFmtId="40" fontId="9" fillId="34" borderId="0" xfId="0" applyNumberFormat="1" applyFont="1" applyFill="1" applyAlignment="1">
      <alignment horizontal="left"/>
    </xf>
    <xf numFmtId="0" fontId="30" fillId="34" borderId="19" xfId="0" applyFont="1" applyFill="1" applyBorder="1" applyAlignment="1">
      <alignment horizontal="center" vertical="center"/>
    </xf>
    <xf numFmtId="3" fontId="9" fillId="0" borderId="19" xfId="58" applyNumberFormat="1" applyFont="1" applyBorder="1" applyAlignment="1" applyProtection="1">
      <alignment horizontal="center" vertical="center"/>
      <protection locked="0"/>
    </xf>
    <xf numFmtId="8" fontId="12" fillId="0" borderId="0" xfId="0" applyNumberFormat="1" applyFont="1" applyBorder="1" applyAlignment="1" applyProtection="1">
      <alignment horizontal="left"/>
      <protection/>
    </xf>
    <xf numFmtId="8" fontId="12" fillId="0" borderId="0" xfId="0" applyNumberFormat="1" applyFont="1" applyBorder="1" applyAlignment="1" applyProtection="1">
      <alignment horizontal="left"/>
      <protection/>
    </xf>
    <xf numFmtId="8" fontId="9" fillId="0" borderId="0" xfId="61" applyNumberFormat="1" applyFont="1" applyBorder="1" applyAlignment="1" applyProtection="1">
      <alignment horizontal="left"/>
      <protection/>
    </xf>
    <xf numFmtId="8" fontId="12" fillId="0" borderId="0" xfId="0" applyNumberFormat="1" applyFont="1" applyFill="1" applyBorder="1" applyAlignment="1" applyProtection="1">
      <alignment horizontal="left"/>
      <protection/>
    </xf>
    <xf numFmtId="0" fontId="9" fillId="0" borderId="0" xfId="0" applyFont="1" applyFill="1" applyAlignment="1">
      <alignment vertical="top" wrapText="1"/>
    </xf>
    <xf numFmtId="0" fontId="9" fillId="0" borderId="31" xfId="0" applyFont="1" applyBorder="1" applyAlignment="1">
      <alignment horizontal="right"/>
    </xf>
    <xf numFmtId="0" fontId="9" fillId="0" borderId="32" xfId="58" applyFont="1" applyBorder="1" applyAlignment="1" applyProtection="1">
      <alignment horizontal="center" vertical="center"/>
      <protection locked="0"/>
    </xf>
    <xf numFmtId="3" fontId="9" fillId="0" borderId="33" xfId="58" applyNumberFormat="1" applyFont="1" applyBorder="1" applyAlignment="1" applyProtection="1">
      <alignment horizontal="center" vertical="center"/>
      <protection locked="0"/>
    </xf>
    <xf numFmtId="0" fontId="9" fillId="0" borderId="34" xfId="58" applyFont="1" applyBorder="1" applyAlignment="1" applyProtection="1">
      <alignment horizontal="center" vertical="center"/>
      <protection locked="0"/>
    </xf>
    <xf numFmtId="8" fontId="9" fillId="0" borderId="35" xfId="0" applyNumberFormat="1" applyFont="1" applyBorder="1" applyAlignment="1" applyProtection="1">
      <alignment horizontal="left"/>
      <protection/>
    </xf>
    <xf numFmtId="8" fontId="9" fillId="0" borderId="36" xfId="0" applyNumberFormat="1" applyFont="1" applyBorder="1" applyAlignment="1" applyProtection="1">
      <alignment horizontal="left"/>
      <protection/>
    </xf>
    <xf numFmtId="0" fontId="9" fillId="0" borderId="37" xfId="0" applyFont="1" applyBorder="1" applyAlignment="1" applyProtection="1">
      <alignment/>
      <protection locked="0"/>
    </xf>
    <xf numFmtId="8" fontId="9" fillId="0" borderId="37" xfId="0" applyNumberFormat="1" applyFont="1" applyBorder="1" applyAlignment="1" applyProtection="1">
      <alignment/>
      <protection locked="0"/>
    </xf>
    <xf numFmtId="0" fontId="30" fillId="30" borderId="0" xfId="0" applyFont="1" applyFill="1" applyBorder="1" applyAlignment="1">
      <alignment horizontal="center" vertical="center"/>
    </xf>
    <xf numFmtId="0" fontId="11" fillId="35" borderId="0" xfId="0" applyFont="1" applyFill="1" applyAlignment="1">
      <alignment horizontal="left"/>
    </xf>
    <xf numFmtId="0" fontId="139" fillId="34" borderId="0" xfId="0" applyFont="1" applyFill="1" applyAlignment="1">
      <alignment horizontal="left" vertical="center"/>
    </xf>
    <xf numFmtId="0" fontId="140" fillId="34" borderId="0" xfId="0" applyFont="1" applyFill="1" applyAlignment="1">
      <alignment/>
    </xf>
    <xf numFmtId="0" fontId="140" fillId="34" borderId="0" xfId="0" applyFont="1" applyFill="1" applyAlignment="1">
      <alignment horizontal="right"/>
    </xf>
    <xf numFmtId="40" fontId="140" fillId="34" borderId="0" xfId="0" applyNumberFormat="1" applyFont="1" applyFill="1" applyAlignment="1">
      <alignment horizontal="left"/>
    </xf>
    <xf numFmtId="40" fontId="140" fillId="34" borderId="0" xfId="0" applyNumberFormat="1" applyFont="1" applyFill="1" applyAlignment="1">
      <alignment/>
    </xf>
    <xf numFmtId="40" fontId="140" fillId="34" borderId="0" xfId="0" applyNumberFormat="1" applyFont="1" applyFill="1" applyAlignment="1">
      <alignment/>
    </xf>
    <xf numFmtId="0" fontId="139" fillId="34" borderId="0" xfId="0" applyFont="1" applyFill="1" applyAlignment="1">
      <alignment/>
    </xf>
    <xf numFmtId="0" fontId="139" fillId="34" borderId="0" xfId="0" applyFont="1" applyFill="1" applyAlignment="1">
      <alignment horizontal="left"/>
    </xf>
    <xf numFmtId="40" fontId="140" fillId="34" borderId="0" xfId="0" applyNumberFormat="1" applyFont="1" applyFill="1" applyBorder="1" applyAlignment="1" applyProtection="1">
      <alignment horizontal="left"/>
      <protection/>
    </xf>
    <xf numFmtId="0" fontId="139" fillId="30" borderId="0" xfId="0" applyFont="1" applyFill="1" applyAlignment="1">
      <alignment horizontal="right"/>
    </xf>
    <xf numFmtId="0" fontId="141" fillId="0" borderId="0" xfId="0" applyFont="1" applyAlignment="1">
      <alignment horizontal="right"/>
    </xf>
    <xf numFmtId="0" fontId="141" fillId="30" borderId="0" xfId="0" applyFont="1" applyFill="1" applyAlignment="1">
      <alignment horizontal="right" vertical="top"/>
    </xf>
    <xf numFmtId="0" fontId="141" fillId="30" borderId="0" xfId="0" applyFont="1" applyFill="1" applyAlignment="1">
      <alignment horizontal="right"/>
    </xf>
    <xf numFmtId="0" fontId="141" fillId="0" borderId="0" xfId="0" applyFont="1" applyAlignment="1">
      <alignment horizontal="right" vertical="top"/>
    </xf>
    <xf numFmtId="0" fontId="141" fillId="0" borderId="0" xfId="0" applyFont="1" applyAlignment="1" applyProtection="1">
      <alignment horizontal="right"/>
      <protection/>
    </xf>
    <xf numFmtId="0" fontId="139" fillId="30" borderId="0" xfId="0" applyFont="1" applyFill="1" applyAlignment="1">
      <alignment horizontal="left"/>
    </xf>
    <xf numFmtId="0" fontId="142" fillId="35" borderId="0" xfId="0" applyFont="1" applyFill="1" applyAlignment="1">
      <alignment horizontal="left" vertical="top" wrapText="1"/>
    </xf>
    <xf numFmtId="0" fontId="142" fillId="35" borderId="0" xfId="0" applyFont="1" applyFill="1" applyAlignment="1">
      <alignment horizontal="right"/>
    </xf>
    <xf numFmtId="0" fontId="142" fillId="35" borderId="0" xfId="0" applyFont="1" applyFill="1" applyAlignment="1">
      <alignment/>
    </xf>
    <xf numFmtId="0" fontId="142" fillId="35" borderId="38" xfId="0" applyFont="1" applyFill="1" applyBorder="1" applyAlignment="1">
      <alignment/>
    </xf>
    <xf numFmtId="0" fontId="142" fillId="35" borderId="10" xfId="0" applyFont="1" applyFill="1" applyBorder="1" applyAlignment="1">
      <alignment/>
    </xf>
    <xf numFmtId="0" fontId="142" fillId="35" borderId="22" xfId="0" applyFont="1" applyFill="1" applyBorder="1" applyAlignment="1" applyProtection="1">
      <alignment horizontal="center" vertical="center" wrapText="1"/>
      <protection/>
    </xf>
    <xf numFmtId="0" fontId="142" fillId="35" borderId="0" xfId="0" applyFont="1" applyFill="1" applyBorder="1" applyAlignment="1" applyProtection="1">
      <alignment vertical="center" wrapText="1"/>
      <protection/>
    </xf>
    <xf numFmtId="0" fontId="142" fillId="35" borderId="39" xfId="0" applyFont="1" applyFill="1" applyBorder="1" applyAlignment="1">
      <alignment horizontal="left" vertical="top" wrapText="1"/>
    </xf>
    <xf numFmtId="0" fontId="142" fillId="35" borderId="40" xfId="0" applyFont="1" applyFill="1" applyBorder="1" applyAlignment="1">
      <alignment horizontal="left" vertical="top" wrapText="1"/>
    </xf>
    <xf numFmtId="0" fontId="142" fillId="35" borderId="40" xfId="0" applyFont="1" applyFill="1" applyBorder="1" applyAlignment="1">
      <alignment horizontal="center" vertical="center"/>
    </xf>
    <xf numFmtId="0" fontId="142" fillId="35" borderId="39" xfId="0" applyFont="1" applyFill="1" applyBorder="1" applyAlignment="1">
      <alignment horizontal="left" vertical="top"/>
    </xf>
    <xf numFmtId="0" fontId="142" fillId="35" borderId="40" xfId="0" applyFont="1" applyFill="1" applyBorder="1" applyAlignment="1">
      <alignment horizontal="center" vertical="top"/>
    </xf>
    <xf numFmtId="0" fontId="142" fillId="35" borderId="23" xfId="0" applyFont="1" applyFill="1" applyBorder="1" applyAlignment="1">
      <alignment horizontal="center" vertical="top"/>
    </xf>
    <xf numFmtId="0" fontId="142" fillId="35" borderId="22" xfId="0" applyFont="1" applyFill="1" applyBorder="1" applyAlignment="1">
      <alignment/>
    </xf>
    <xf numFmtId="0" fontId="142" fillId="35" borderId="41" xfId="0" applyFont="1" applyFill="1" applyBorder="1" applyAlignment="1">
      <alignment/>
    </xf>
    <xf numFmtId="0" fontId="143" fillId="35" borderId="23" xfId="0" applyFont="1" applyFill="1" applyBorder="1" applyAlignment="1">
      <alignment horizontal="center"/>
    </xf>
    <xf numFmtId="0" fontId="43" fillId="30" borderId="10" xfId="58" applyFont="1" applyFill="1" applyBorder="1" applyAlignment="1">
      <alignment horizontal="center" vertical="center"/>
      <protection/>
    </xf>
    <xf numFmtId="0" fontId="144" fillId="0" borderId="42" xfId="0" applyFont="1" applyBorder="1" applyAlignment="1">
      <alignment horizontal="left"/>
    </xf>
    <xf numFmtId="0" fontId="6" fillId="0" borderId="43" xfId="0" applyFont="1" applyBorder="1" applyAlignment="1">
      <alignment/>
    </xf>
    <xf numFmtId="0" fontId="6" fillId="0" borderId="44" xfId="0" applyFont="1" applyBorder="1" applyAlignment="1">
      <alignment/>
    </xf>
    <xf numFmtId="0" fontId="144" fillId="0" borderId="45" xfId="0" applyFont="1" applyBorder="1" applyAlignment="1">
      <alignment horizontal="left"/>
    </xf>
    <xf numFmtId="0" fontId="6" fillId="0" borderId="46" xfId="0" applyFont="1" applyBorder="1" applyAlignment="1">
      <alignment/>
    </xf>
    <xf numFmtId="0" fontId="45" fillId="0" borderId="47" xfId="58" applyFont="1" applyFill="1" applyBorder="1" applyAlignment="1">
      <alignment vertical="top"/>
      <protection/>
    </xf>
    <xf numFmtId="0" fontId="6" fillId="0" borderId="48" xfId="0" applyFont="1" applyBorder="1" applyAlignment="1">
      <alignment/>
    </xf>
    <xf numFmtId="0" fontId="6" fillId="0" borderId="49" xfId="0" applyFont="1" applyBorder="1" applyAlignment="1">
      <alignment/>
    </xf>
    <xf numFmtId="0" fontId="6" fillId="0" borderId="50" xfId="0" applyFont="1" applyBorder="1" applyAlignment="1">
      <alignment/>
    </xf>
    <xf numFmtId="0" fontId="135" fillId="0" borderId="46" xfId="0" applyFont="1" applyBorder="1" applyAlignment="1">
      <alignment/>
    </xf>
    <xf numFmtId="0" fontId="0" fillId="0" borderId="46" xfId="0" applyBorder="1" applyAlignment="1">
      <alignment/>
    </xf>
    <xf numFmtId="0" fontId="145" fillId="0" borderId="51" xfId="0" applyFont="1" applyBorder="1" applyAlignment="1">
      <alignment horizontal="left"/>
    </xf>
    <xf numFmtId="9" fontId="136" fillId="33" borderId="52" xfId="0" applyNumberFormat="1" applyFont="1" applyFill="1" applyBorder="1" applyAlignment="1">
      <alignment/>
    </xf>
    <xf numFmtId="10" fontId="136" fillId="33" borderId="52" xfId="0" applyNumberFormat="1" applyFont="1" applyFill="1" applyBorder="1" applyAlignment="1">
      <alignment/>
    </xf>
    <xf numFmtId="0" fontId="146" fillId="35" borderId="30" xfId="58" applyFont="1" applyFill="1" applyBorder="1" applyAlignment="1">
      <alignment vertical="top"/>
      <protection/>
    </xf>
    <xf numFmtId="0" fontId="147" fillId="35" borderId="0" xfId="0" applyFont="1" applyFill="1" applyBorder="1" applyAlignment="1">
      <alignment/>
    </xf>
    <xf numFmtId="0" fontId="148" fillId="35" borderId="0" xfId="0" applyFont="1" applyFill="1" applyBorder="1" applyAlignment="1">
      <alignment/>
    </xf>
    <xf numFmtId="0" fontId="148" fillId="35" borderId="46" xfId="0" applyFont="1" applyFill="1" applyBorder="1" applyAlignment="1">
      <alignment/>
    </xf>
    <xf numFmtId="0" fontId="147" fillId="35" borderId="30" xfId="58" applyFont="1" applyFill="1" applyBorder="1" applyAlignment="1">
      <alignment vertical="center"/>
      <protection/>
    </xf>
    <xf numFmtId="0" fontId="146" fillId="35" borderId="30" xfId="58" applyFont="1" applyFill="1" applyBorder="1" applyAlignment="1">
      <alignment horizontal="left" vertical="top"/>
      <protection/>
    </xf>
    <xf numFmtId="0" fontId="147" fillId="35" borderId="46" xfId="0" applyFont="1" applyFill="1" applyBorder="1" applyAlignment="1">
      <alignment/>
    </xf>
    <xf numFmtId="0" fontId="147" fillId="35" borderId="30" xfId="58" applyFont="1" applyFill="1" applyBorder="1" applyAlignment="1">
      <alignment horizontal="left" vertical="center"/>
      <protection/>
    </xf>
    <xf numFmtId="0" fontId="147" fillId="35" borderId="0" xfId="58" applyFont="1" applyFill="1" applyBorder="1" applyAlignment="1">
      <alignment horizontal="left" vertical="center"/>
      <protection/>
    </xf>
    <xf numFmtId="0" fontId="149" fillId="35" borderId="0" xfId="0" applyFont="1" applyFill="1" applyBorder="1" applyAlignment="1">
      <alignment/>
    </xf>
    <xf numFmtId="0" fontId="135" fillId="0" borderId="0" xfId="0" applyFont="1" applyBorder="1" applyAlignment="1">
      <alignment horizontal="center"/>
    </xf>
    <xf numFmtId="0" fontId="135" fillId="30" borderId="0" xfId="0" applyFont="1" applyFill="1" applyBorder="1" applyAlignment="1">
      <alignment horizontal="center"/>
    </xf>
    <xf numFmtId="0" fontId="146" fillId="35" borderId="53" xfId="0" applyFont="1" applyFill="1" applyBorder="1" applyAlignment="1">
      <alignment horizontal="left"/>
    </xf>
    <xf numFmtId="0" fontId="148" fillId="35" borderId="54" xfId="0" applyFont="1" applyFill="1" applyBorder="1" applyAlignment="1">
      <alignment/>
    </xf>
    <xf numFmtId="0" fontId="148" fillId="35" borderId="55" xfId="0" applyFont="1" applyFill="1" applyBorder="1" applyAlignment="1">
      <alignment/>
    </xf>
    <xf numFmtId="0" fontId="146" fillId="35" borderId="56" xfId="0" applyFont="1" applyFill="1" applyBorder="1" applyAlignment="1">
      <alignment horizontal="left"/>
    </xf>
    <xf numFmtId="0" fontId="146" fillId="35" borderId="53" xfId="0" applyFont="1" applyFill="1" applyBorder="1" applyAlignment="1">
      <alignment/>
    </xf>
    <xf numFmtId="0" fontId="146" fillId="35" borderId="57" xfId="0" applyFont="1" applyFill="1" applyBorder="1" applyAlignment="1">
      <alignment/>
    </xf>
    <xf numFmtId="0" fontId="44" fillId="30" borderId="43" xfId="58" applyFont="1" applyFill="1" applyBorder="1" applyAlignment="1">
      <alignment horizontal="left" vertical="top"/>
      <protection/>
    </xf>
    <xf numFmtId="0" fontId="6" fillId="30" borderId="43" xfId="0" applyFont="1" applyFill="1" applyBorder="1" applyAlignment="1">
      <alignment/>
    </xf>
    <xf numFmtId="0" fontId="44" fillId="30" borderId="43" xfId="58" applyFont="1" applyFill="1" applyBorder="1" applyAlignment="1">
      <alignment vertical="top"/>
      <protection/>
    </xf>
    <xf numFmtId="0" fontId="135" fillId="0" borderId="43" xfId="0" applyFont="1" applyBorder="1" applyAlignment="1">
      <alignment/>
    </xf>
    <xf numFmtId="0" fontId="135" fillId="30" borderId="43" xfId="0" applyFont="1" applyFill="1" applyBorder="1" applyAlignment="1">
      <alignment/>
    </xf>
    <xf numFmtId="8" fontId="9" fillId="0" borderId="0" xfId="0" applyNumberFormat="1" applyFont="1" applyBorder="1" applyAlignment="1" applyProtection="1">
      <alignment horizontal="center"/>
      <protection/>
    </xf>
    <xf numFmtId="8" fontId="9" fillId="30" borderId="20" xfId="0" applyNumberFormat="1" applyFont="1" applyFill="1" applyBorder="1" applyAlignment="1" applyProtection="1">
      <alignment horizontal="center"/>
      <protection/>
    </xf>
    <xf numFmtId="0" fontId="150" fillId="0" borderId="30" xfId="0" applyFont="1" applyBorder="1" applyAlignment="1">
      <alignment horizontal="center"/>
    </xf>
    <xf numFmtId="0" fontId="151" fillId="0" borderId="0" xfId="0" applyFont="1" applyAlignment="1">
      <alignment horizontal="center"/>
    </xf>
    <xf numFmtId="0" fontId="0" fillId="0" borderId="58" xfId="0" applyBorder="1" applyAlignment="1">
      <alignment/>
    </xf>
    <xf numFmtId="0" fontId="0" fillId="0" borderId="30" xfId="0" applyBorder="1" applyAlignment="1">
      <alignment horizontal="center" wrapText="1"/>
    </xf>
    <xf numFmtId="14" fontId="0" fillId="0" borderId="59" xfId="0" applyNumberFormat="1" applyBorder="1" applyAlignment="1" applyProtection="1">
      <alignment horizontal="center"/>
      <protection locked="0"/>
    </xf>
    <xf numFmtId="14" fontId="0" fillId="0" borderId="60" xfId="0" applyNumberFormat="1" applyFont="1" applyBorder="1" applyAlignment="1" applyProtection="1">
      <alignment horizontal="center"/>
      <protection locked="0"/>
    </xf>
    <xf numFmtId="14" fontId="0" fillId="0" borderId="61" xfId="0" applyNumberFormat="1" applyFont="1" applyBorder="1" applyAlignment="1" applyProtection="1">
      <alignment horizontal="center"/>
      <protection locked="0"/>
    </xf>
    <xf numFmtId="44" fontId="0" fillId="0" borderId="62" xfId="47" applyFont="1" applyBorder="1" applyAlignment="1" applyProtection="1">
      <alignment/>
      <protection locked="0"/>
    </xf>
    <xf numFmtId="44" fontId="0" fillId="0" borderId="63" xfId="47" applyFont="1" applyBorder="1" applyAlignment="1" applyProtection="1">
      <alignment/>
      <protection locked="0"/>
    </xf>
    <xf numFmtId="44" fontId="0" fillId="0" borderId="64" xfId="47" applyFont="1" applyBorder="1" applyAlignment="1" applyProtection="1">
      <alignment/>
      <protection locked="0"/>
    </xf>
    <xf numFmtId="44" fontId="0" fillId="0" borderId="65" xfId="0" applyNumberFormat="1" applyBorder="1" applyAlignment="1">
      <alignment/>
    </xf>
    <xf numFmtId="0" fontId="0" fillId="0" borderId="19" xfId="47" applyNumberFormat="1" applyFont="1" applyFill="1" applyBorder="1" applyAlignment="1" applyProtection="1">
      <alignment/>
      <protection locked="0"/>
    </xf>
    <xf numFmtId="170" fontId="0" fillId="0" borderId="19" xfId="0" applyNumberFormat="1" applyBorder="1" applyAlignment="1">
      <alignment/>
    </xf>
    <xf numFmtId="0" fontId="0" fillId="0" borderId="66" xfId="0" applyBorder="1" applyAlignment="1">
      <alignment/>
    </xf>
    <xf numFmtId="44" fontId="0" fillId="0" borderId="34" xfId="47" applyFont="1" applyBorder="1" applyAlignment="1" applyProtection="1">
      <alignment/>
      <protection locked="0"/>
    </xf>
    <xf numFmtId="44" fontId="0" fillId="0" borderId="19" xfId="47" applyFont="1" applyBorder="1" applyAlignment="1" applyProtection="1">
      <alignment/>
      <protection locked="0"/>
    </xf>
    <xf numFmtId="44" fontId="0" fillId="0" borderId="66" xfId="47" applyFont="1" applyBorder="1" applyAlignment="1" applyProtection="1">
      <alignment/>
      <protection locked="0"/>
    </xf>
    <xf numFmtId="44" fontId="0" fillId="0" borderId="19" xfId="47" applyFont="1" applyBorder="1" applyAlignment="1">
      <alignment/>
    </xf>
    <xf numFmtId="44" fontId="0" fillId="0" borderId="66" xfId="47" applyFont="1" applyBorder="1" applyAlignment="1">
      <alignment/>
    </xf>
    <xf numFmtId="44" fontId="0" fillId="0" borderId="67" xfId="0" applyNumberFormat="1" applyBorder="1" applyAlignment="1">
      <alignment/>
    </xf>
    <xf numFmtId="0" fontId="0" fillId="0" borderId="68" xfId="0" applyBorder="1" applyAlignment="1" applyProtection="1">
      <alignment/>
      <protection locked="0"/>
    </xf>
    <xf numFmtId="44" fontId="0" fillId="0" borderId="68" xfId="47" applyFont="1" applyBorder="1" applyAlignment="1">
      <alignment/>
    </xf>
    <xf numFmtId="0" fontId="0" fillId="0" borderId="69" xfId="0" applyBorder="1" applyAlignment="1">
      <alignment/>
    </xf>
    <xf numFmtId="44" fontId="0" fillId="0" borderId="70" xfId="47" applyFont="1" applyBorder="1" applyAlignment="1" applyProtection="1">
      <alignment/>
      <protection locked="0"/>
    </xf>
    <xf numFmtId="44" fontId="0" fillId="0" borderId="68" xfId="47" applyFont="1" applyBorder="1" applyAlignment="1" applyProtection="1">
      <alignment/>
      <protection locked="0"/>
    </xf>
    <xf numFmtId="44" fontId="0" fillId="0" borderId="71" xfId="47" applyFont="1" applyBorder="1" applyAlignment="1" applyProtection="1">
      <alignment/>
      <protection locked="0"/>
    </xf>
    <xf numFmtId="44" fontId="0" fillId="0" borderId="0" xfId="47" applyFont="1" applyBorder="1" applyAlignment="1" applyProtection="1">
      <alignment/>
      <protection/>
    </xf>
    <xf numFmtId="164" fontId="0" fillId="0" borderId="64" xfId="47" applyNumberFormat="1" applyFont="1" applyBorder="1" applyAlignment="1" applyProtection="1">
      <alignment/>
      <protection locked="0"/>
    </xf>
    <xf numFmtId="9" fontId="0" fillId="0" borderId="0" xfId="61" applyFont="1" applyBorder="1" applyAlignment="1">
      <alignment horizontal="center"/>
    </xf>
    <xf numFmtId="9" fontId="0" fillId="0" borderId="71" xfId="61" applyFont="1" applyBorder="1" applyAlignment="1">
      <alignment horizontal="right"/>
    </xf>
    <xf numFmtId="0" fontId="0" fillId="0" borderId="72" xfId="0" applyBorder="1" applyAlignment="1">
      <alignment/>
    </xf>
    <xf numFmtId="0" fontId="32" fillId="0" borderId="0" xfId="0" applyFont="1" applyAlignment="1">
      <alignment/>
    </xf>
    <xf numFmtId="9" fontId="0" fillId="0" borderId="0" xfId="61" applyFont="1" applyBorder="1" applyAlignment="1">
      <alignment horizontal="right"/>
    </xf>
    <xf numFmtId="0" fontId="0" fillId="36" borderId="0" xfId="0" applyFont="1" applyFill="1" applyAlignment="1">
      <alignment horizontal="center"/>
    </xf>
    <xf numFmtId="9" fontId="152" fillId="33" borderId="66" xfId="61" applyFont="1" applyFill="1" applyBorder="1" applyAlignment="1" applyProtection="1">
      <alignment horizontal="center"/>
      <protection/>
    </xf>
    <xf numFmtId="0" fontId="0" fillId="0" borderId="0" xfId="0" applyFont="1" applyAlignment="1">
      <alignment horizontal="center"/>
    </xf>
    <xf numFmtId="14" fontId="0" fillId="0" borderId="58" xfId="0" applyNumberFormat="1" applyFont="1" applyBorder="1" applyAlignment="1">
      <alignment horizontal="center"/>
    </xf>
    <xf numFmtId="8" fontId="0" fillId="0" borderId="19" xfId="47" applyNumberFormat="1" applyFont="1" applyBorder="1" applyAlignment="1" applyProtection="1">
      <alignment/>
      <protection/>
    </xf>
    <xf numFmtId="8" fontId="0" fillId="36" borderId="0" xfId="47" applyNumberFormat="1" applyFont="1" applyFill="1" applyBorder="1" applyAlignment="1">
      <alignment/>
    </xf>
    <xf numFmtId="0" fontId="102" fillId="30" borderId="0" xfId="0" applyFont="1" applyFill="1" applyAlignment="1">
      <alignment horizontal="center"/>
    </xf>
    <xf numFmtId="9" fontId="0" fillId="30" borderId="0" xfId="61" applyFont="1" applyFill="1" applyBorder="1" applyAlignment="1" applyProtection="1">
      <alignment horizontal="center"/>
      <protection/>
    </xf>
    <xf numFmtId="0" fontId="0" fillId="37" borderId="58" xfId="0" applyFill="1" applyBorder="1" applyAlignment="1">
      <alignment/>
    </xf>
    <xf numFmtId="0" fontId="102" fillId="0" borderId="65" xfId="0" applyFont="1" applyBorder="1" applyAlignment="1">
      <alignment/>
    </xf>
    <xf numFmtId="8" fontId="0" fillId="0" borderId="0" xfId="47" applyNumberFormat="1" applyFont="1" applyBorder="1" applyAlignment="1" applyProtection="1">
      <alignment/>
      <protection/>
    </xf>
    <xf numFmtId="0" fontId="103" fillId="0" borderId="0" xfId="0" applyFont="1" applyAlignment="1">
      <alignment/>
    </xf>
    <xf numFmtId="164" fontId="104" fillId="0" borderId="19" xfId="0" applyNumberFormat="1" applyFont="1" applyBorder="1" applyAlignment="1" applyProtection="1">
      <alignment horizontal="center"/>
      <protection locked="0"/>
    </xf>
    <xf numFmtId="164" fontId="104" fillId="0" borderId="66" xfId="0" applyNumberFormat="1" applyFont="1" applyBorder="1" applyAlignment="1" applyProtection="1">
      <alignment horizontal="center"/>
      <protection locked="0"/>
    </xf>
    <xf numFmtId="0" fontId="0" fillId="36" borderId="58" xfId="0" applyFont="1" applyFill="1" applyBorder="1" applyAlignment="1" applyProtection="1">
      <alignment horizontal="center"/>
      <protection locked="0"/>
    </xf>
    <xf numFmtId="9" fontId="152" fillId="33" borderId="19" xfId="61" applyNumberFormat="1" applyFont="1" applyFill="1" applyBorder="1" applyAlignment="1" applyProtection="1">
      <alignment horizontal="center"/>
      <protection/>
    </xf>
    <xf numFmtId="0" fontId="102" fillId="0" borderId="67" xfId="0" applyFont="1" applyFill="1" applyBorder="1" applyAlignment="1">
      <alignment/>
    </xf>
    <xf numFmtId="164" fontId="104" fillId="0" borderId="68" xfId="0" applyNumberFormat="1" applyFont="1" applyFill="1" applyBorder="1" applyAlignment="1" applyProtection="1">
      <alignment horizontal="center"/>
      <protection locked="0"/>
    </xf>
    <xf numFmtId="164" fontId="104" fillId="0" borderId="71" xfId="0" applyNumberFormat="1" applyFont="1" applyFill="1" applyBorder="1" applyAlignment="1" applyProtection="1">
      <alignment horizontal="center"/>
      <protection locked="0"/>
    </xf>
    <xf numFmtId="164" fontId="0" fillId="0" borderId="66" xfId="0" applyNumberFormat="1" applyBorder="1" applyAlignment="1" applyProtection="1">
      <alignment/>
      <protection locked="0"/>
    </xf>
    <xf numFmtId="164" fontId="0" fillId="36" borderId="58" xfId="47" applyNumberFormat="1" applyFont="1" applyFill="1" applyBorder="1" applyAlignment="1">
      <alignment/>
    </xf>
    <xf numFmtId="164" fontId="0" fillId="0" borderId="66" xfId="47" applyNumberFormat="1" applyFont="1" applyBorder="1" applyAlignment="1" applyProtection="1">
      <alignment/>
      <protection locked="0"/>
    </xf>
    <xf numFmtId="164" fontId="0" fillId="0" borderId="66" xfId="0" applyNumberFormat="1" applyFont="1" applyBorder="1" applyAlignment="1" applyProtection="1">
      <alignment/>
      <protection locked="0"/>
    </xf>
    <xf numFmtId="164" fontId="0" fillId="36" borderId="58" xfId="0" applyNumberFormat="1" applyFill="1" applyBorder="1" applyAlignment="1">
      <alignment/>
    </xf>
    <xf numFmtId="9" fontId="152" fillId="33" borderId="19" xfId="61" applyFont="1" applyFill="1" applyBorder="1" applyAlignment="1" applyProtection="1">
      <alignment horizontal="center"/>
      <protection/>
    </xf>
    <xf numFmtId="0" fontId="153" fillId="37" borderId="0" xfId="0" applyFont="1" applyFill="1" applyAlignment="1">
      <alignment horizontal="center"/>
    </xf>
    <xf numFmtId="0" fontId="153" fillId="37" borderId="58" xfId="0" applyFont="1" applyFill="1" applyBorder="1" applyAlignment="1">
      <alignment horizontal="center"/>
    </xf>
    <xf numFmtId="164" fontId="0" fillId="0" borderId="66" xfId="45" applyNumberFormat="1" applyFont="1" applyBorder="1" applyAlignment="1" applyProtection="1">
      <alignment/>
      <protection locked="0"/>
    </xf>
    <xf numFmtId="0" fontId="32" fillId="37" borderId="30" xfId="0" applyFont="1" applyFill="1" applyBorder="1" applyAlignment="1">
      <alignment/>
    </xf>
    <xf numFmtId="0" fontId="0" fillId="37" borderId="0" xfId="0" applyFont="1" applyFill="1" applyBorder="1" applyAlignment="1">
      <alignment/>
    </xf>
    <xf numFmtId="0" fontId="0" fillId="0" borderId="73" xfId="0" applyFont="1" applyBorder="1" applyAlignment="1">
      <alignment/>
    </xf>
    <xf numFmtId="0" fontId="105" fillId="0" borderId="29" xfId="0" applyFont="1" applyBorder="1" applyAlignment="1">
      <alignment horizontal="center"/>
    </xf>
    <xf numFmtId="0" fontId="105" fillId="0" borderId="74" xfId="0" applyFont="1" applyBorder="1" applyAlignment="1">
      <alignment horizontal="center"/>
    </xf>
    <xf numFmtId="0" fontId="0" fillId="37" borderId="0" xfId="0" applyFont="1" applyFill="1" applyBorder="1" applyAlignment="1" applyProtection="1">
      <alignment/>
      <protection/>
    </xf>
    <xf numFmtId="9" fontId="32" fillId="0" borderId="0" xfId="61" applyFont="1" applyBorder="1" applyAlignment="1">
      <alignment horizontal="center"/>
    </xf>
    <xf numFmtId="0" fontId="154" fillId="37" borderId="30" xfId="0" applyFont="1" applyFill="1" applyBorder="1" applyAlignment="1">
      <alignment/>
    </xf>
    <xf numFmtId="0" fontId="154" fillId="37" borderId="0" xfId="0" applyFont="1" applyFill="1" applyAlignment="1">
      <alignment/>
    </xf>
    <xf numFmtId="0" fontId="154" fillId="37" borderId="58" xfId="0" applyFont="1" applyFill="1" applyBorder="1" applyAlignment="1">
      <alignment/>
    </xf>
    <xf numFmtId="0" fontId="102" fillId="0" borderId="75" xfId="0" applyFont="1" applyBorder="1" applyAlignment="1">
      <alignment/>
    </xf>
    <xf numFmtId="0" fontId="102" fillId="0" borderId="67" xfId="0" applyFont="1" applyBorder="1" applyAlignment="1">
      <alignment/>
    </xf>
    <xf numFmtId="2" fontId="0" fillId="0" borderId="24" xfId="61" applyNumberFormat="1" applyFont="1" applyBorder="1" applyAlignment="1">
      <alignment horizontal="center"/>
    </xf>
    <xf numFmtId="9" fontId="104" fillId="33" borderId="19" xfId="61" applyFont="1" applyFill="1" applyBorder="1" applyAlignment="1" applyProtection="1">
      <alignment horizontal="center"/>
      <protection/>
    </xf>
    <xf numFmtId="9" fontId="104" fillId="33" borderId="66" xfId="61" applyFont="1" applyFill="1" applyBorder="1" applyAlignment="1" applyProtection="1">
      <alignment horizontal="center"/>
      <protection/>
    </xf>
    <xf numFmtId="9" fontId="104" fillId="33" borderId="68" xfId="61" applyFont="1" applyFill="1" applyBorder="1" applyAlignment="1" applyProtection="1">
      <alignment horizontal="center"/>
      <protection/>
    </xf>
    <xf numFmtId="9" fontId="104" fillId="33" borderId="71" xfId="61" applyFont="1" applyFill="1" applyBorder="1" applyAlignment="1" applyProtection="1">
      <alignment horizontal="center"/>
      <protection/>
    </xf>
    <xf numFmtId="0" fontId="102" fillId="0" borderId="75" xfId="0" applyFont="1" applyBorder="1" applyAlignment="1">
      <alignment horizontal="center"/>
    </xf>
    <xf numFmtId="0" fontId="102" fillId="0" borderId="63" xfId="0" applyFont="1" applyBorder="1" applyAlignment="1">
      <alignment horizontal="center"/>
    </xf>
    <xf numFmtId="0" fontId="102" fillId="0" borderId="64" xfId="0" applyFont="1" applyBorder="1" applyAlignment="1">
      <alignment horizontal="center"/>
    </xf>
    <xf numFmtId="0" fontId="102" fillId="0" borderId="0" xfId="0" applyFont="1" applyAlignment="1">
      <alignment horizontal="center"/>
    </xf>
    <xf numFmtId="0" fontId="102" fillId="0" borderId="58" xfId="0" applyFont="1" applyBorder="1" applyAlignment="1">
      <alignment horizontal="center"/>
    </xf>
    <xf numFmtId="2" fontId="107" fillId="0" borderId="0" xfId="47" applyNumberFormat="1" applyFont="1" applyBorder="1" applyAlignment="1">
      <alignment/>
    </xf>
    <xf numFmtId="2" fontId="107" fillId="0" borderId="58" xfId="0" applyNumberFormat="1" applyFont="1" applyBorder="1" applyAlignment="1">
      <alignment/>
    </xf>
    <xf numFmtId="2" fontId="107" fillId="0" borderId="72" xfId="47" applyNumberFormat="1" applyFont="1" applyBorder="1" applyAlignment="1">
      <alignment/>
    </xf>
    <xf numFmtId="2" fontId="107" fillId="0" borderId="69" xfId="0" applyNumberFormat="1" applyFont="1" applyBorder="1" applyAlignment="1">
      <alignment/>
    </xf>
    <xf numFmtId="0" fontId="32" fillId="36" borderId="75" xfId="0" applyFont="1" applyFill="1" applyBorder="1" applyAlignment="1">
      <alignment horizontal="center" vertical="center" wrapText="1"/>
    </xf>
    <xf numFmtId="0" fontId="32" fillId="36" borderId="76" xfId="0" applyFont="1" applyFill="1" applyBorder="1" applyAlignment="1">
      <alignment horizontal="center" vertical="center" wrapText="1"/>
    </xf>
    <xf numFmtId="0" fontId="0" fillId="0" borderId="0" xfId="0" applyBorder="1" applyAlignment="1" applyProtection="1">
      <alignment/>
      <protection locked="0"/>
    </xf>
    <xf numFmtId="0" fontId="32" fillId="36" borderId="77" xfId="0" applyFont="1" applyFill="1" applyBorder="1" applyAlignment="1">
      <alignment horizontal="center" vertical="center"/>
    </xf>
    <xf numFmtId="0" fontId="9" fillId="0" borderId="0" xfId="0" applyFont="1" applyBorder="1" applyAlignment="1" applyProtection="1">
      <alignment horizontal="right"/>
      <protection locked="0"/>
    </xf>
    <xf numFmtId="8" fontId="9" fillId="33" borderId="78" xfId="0" applyNumberFormat="1" applyFont="1" applyFill="1" applyBorder="1" applyAlignment="1" applyProtection="1">
      <alignment horizontal="center" vertical="top"/>
      <protection/>
    </xf>
    <xf numFmtId="0" fontId="9" fillId="0" borderId="42" xfId="0" applyNumberFormat="1" applyFont="1" applyFill="1" applyBorder="1" applyAlignment="1" applyProtection="1">
      <alignment horizontal="left" vertical="top" wrapText="1"/>
      <protection locked="0"/>
    </xf>
    <xf numFmtId="0" fontId="9" fillId="0" borderId="43" xfId="0" applyNumberFormat="1" applyFont="1" applyFill="1" applyBorder="1" applyAlignment="1" applyProtection="1">
      <alignment horizontal="left" vertical="top" wrapText="1"/>
      <protection locked="0"/>
    </xf>
    <xf numFmtId="0" fontId="9" fillId="0" borderId="44" xfId="0" applyNumberFormat="1" applyFont="1" applyFill="1" applyBorder="1" applyAlignment="1" applyProtection="1">
      <alignment horizontal="left" vertical="top" wrapText="1"/>
      <protection locked="0"/>
    </xf>
    <xf numFmtId="0" fontId="9" fillId="0" borderId="45" xfId="0" applyNumberFormat="1" applyFont="1" applyFill="1" applyBorder="1" applyAlignment="1" applyProtection="1">
      <alignment horizontal="left" vertical="top" wrapText="1"/>
      <protection locked="0"/>
    </xf>
    <xf numFmtId="0" fontId="9" fillId="0" borderId="0" xfId="0" applyNumberFormat="1" applyFont="1" applyFill="1" applyBorder="1" applyAlignment="1" applyProtection="1">
      <alignment horizontal="left" vertical="top" wrapText="1"/>
      <protection locked="0"/>
    </xf>
    <xf numFmtId="0" fontId="9" fillId="0" borderId="46" xfId="0" applyNumberFormat="1" applyFont="1" applyFill="1" applyBorder="1" applyAlignment="1" applyProtection="1">
      <alignment horizontal="left" vertical="top" wrapText="1"/>
      <protection locked="0"/>
    </xf>
    <xf numFmtId="0" fontId="9" fillId="0" borderId="47" xfId="0" applyNumberFormat="1" applyFont="1" applyFill="1" applyBorder="1" applyAlignment="1" applyProtection="1">
      <alignment horizontal="left" vertical="top" wrapText="1"/>
      <protection locked="0"/>
    </xf>
    <xf numFmtId="0" fontId="9" fillId="0" borderId="48" xfId="0" applyNumberFormat="1" applyFont="1" applyFill="1" applyBorder="1" applyAlignment="1" applyProtection="1">
      <alignment horizontal="left" vertical="top" wrapText="1"/>
      <protection locked="0"/>
    </xf>
    <xf numFmtId="0" fontId="9" fillId="0" borderId="50" xfId="0" applyNumberFormat="1" applyFont="1" applyFill="1" applyBorder="1" applyAlignment="1" applyProtection="1">
      <alignment horizontal="left" vertical="top" wrapText="1"/>
      <protection locked="0"/>
    </xf>
    <xf numFmtId="8" fontId="9" fillId="33" borderId="78" xfId="0" applyNumberFormat="1" applyFont="1" applyFill="1" applyBorder="1" applyAlignment="1" applyProtection="1">
      <alignment horizontal="right"/>
      <protection/>
    </xf>
    <xf numFmtId="164" fontId="9" fillId="0" borderId="79" xfId="0" applyNumberFormat="1" applyFont="1" applyBorder="1" applyAlignment="1" applyProtection="1">
      <alignment horizontal="center" vertical="top"/>
      <protection locked="0"/>
    </xf>
    <xf numFmtId="0" fontId="9" fillId="0" borderId="79" xfId="0" applyFont="1" applyBorder="1" applyAlignment="1" applyProtection="1">
      <alignment horizontal="center" vertical="top"/>
      <protection locked="0"/>
    </xf>
    <xf numFmtId="8" fontId="9" fillId="38" borderId="37" xfId="0" applyNumberFormat="1" applyFont="1" applyFill="1" applyBorder="1" applyAlignment="1" applyProtection="1">
      <alignment/>
      <protection/>
    </xf>
    <xf numFmtId="8" fontId="0" fillId="38" borderId="37" xfId="0" applyNumberFormat="1" applyFont="1" applyFill="1" applyBorder="1" applyAlignment="1" applyProtection="1">
      <alignment/>
      <protection/>
    </xf>
    <xf numFmtId="8" fontId="9" fillId="33" borderId="78" xfId="0" applyNumberFormat="1" applyFont="1" applyFill="1" applyBorder="1" applyAlignment="1" applyProtection="1">
      <alignment/>
      <protection/>
    </xf>
    <xf numFmtId="0" fontId="9" fillId="0" borderId="37" xfId="0" applyFont="1" applyBorder="1" applyAlignment="1" applyProtection="1">
      <alignment horizontal="right" vertical="center"/>
      <protection locked="0"/>
    </xf>
    <xf numFmtId="40" fontId="9" fillId="34" borderId="0" xfId="0" applyNumberFormat="1" applyFont="1" applyFill="1" applyAlignment="1">
      <alignment/>
    </xf>
    <xf numFmtId="8" fontId="9" fillId="33" borderId="0" xfId="0" applyNumberFormat="1" applyFont="1" applyFill="1" applyBorder="1" applyAlignment="1" applyProtection="1">
      <alignment/>
      <protection/>
    </xf>
    <xf numFmtId="8" fontId="0" fillId="33" borderId="0" xfId="0" applyNumberFormat="1" applyFill="1" applyAlignment="1">
      <alignment/>
    </xf>
    <xf numFmtId="8" fontId="9" fillId="38" borderId="37" xfId="0" applyNumberFormat="1" applyFont="1" applyFill="1" applyBorder="1" applyAlignment="1" applyProtection="1" quotePrefix="1">
      <alignment/>
      <protection/>
    </xf>
    <xf numFmtId="8" fontId="12" fillId="0" borderId="37" xfId="0" applyNumberFormat="1" applyFont="1" applyFill="1" applyBorder="1" applyAlignment="1" applyProtection="1">
      <alignment/>
      <protection locked="0"/>
    </xf>
    <xf numFmtId="8" fontId="9" fillId="0" borderId="0" xfId="0" applyNumberFormat="1" applyFont="1" applyFill="1" applyBorder="1" applyAlignment="1" applyProtection="1">
      <alignment/>
      <protection locked="0"/>
    </xf>
    <xf numFmtId="8" fontId="9" fillId="38" borderId="0" xfId="0" applyNumberFormat="1" applyFont="1" applyFill="1" applyBorder="1" applyAlignment="1" applyProtection="1">
      <alignment/>
      <protection/>
    </xf>
    <xf numFmtId="8" fontId="12" fillId="0" borderId="37" xfId="0" applyNumberFormat="1" applyFont="1" applyBorder="1" applyAlignment="1" applyProtection="1">
      <alignment/>
      <protection locked="0"/>
    </xf>
    <xf numFmtId="10" fontId="9" fillId="0" borderId="37" xfId="0" applyNumberFormat="1" applyFont="1" applyFill="1" applyBorder="1" applyAlignment="1" applyProtection="1">
      <alignment/>
      <protection locked="0"/>
    </xf>
    <xf numFmtId="8" fontId="9" fillId="0" borderId="37" xfId="0" applyNumberFormat="1" applyFont="1" applyBorder="1" applyAlignment="1" applyProtection="1">
      <alignment/>
      <protection locked="0"/>
    </xf>
    <xf numFmtId="8" fontId="9" fillId="33" borderId="0" xfId="61" applyNumberFormat="1" applyFont="1" applyFill="1" applyBorder="1" applyAlignment="1" applyProtection="1">
      <alignment/>
      <protection/>
    </xf>
    <xf numFmtId="8" fontId="0" fillId="33" borderId="0" xfId="0" applyNumberFormat="1" applyFont="1" applyFill="1" applyBorder="1" applyAlignment="1">
      <alignment/>
    </xf>
    <xf numFmtId="8" fontId="0" fillId="38" borderId="0" xfId="0" applyNumberFormat="1" applyFill="1" applyAlignment="1">
      <alignment/>
    </xf>
    <xf numFmtId="8" fontId="9" fillId="30" borderId="37" xfId="0" applyNumberFormat="1" applyFont="1" applyFill="1" applyBorder="1" applyAlignment="1" applyProtection="1">
      <alignment/>
      <protection locked="0"/>
    </xf>
    <xf numFmtId="8" fontId="9" fillId="33" borderId="0" xfId="0" applyNumberFormat="1" applyFont="1" applyFill="1" applyBorder="1" applyAlignment="1">
      <alignment horizontal="right"/>
    </xf>
    <xf numFmtId="8" fontId="0" fillId="33" borderId="0" xfId="0" applyNumberFormat="1" applyFill="1" applyBorder="1" applyAlignment="1">
      <alignment/>
    </xf>
    <xf numFmtId="10" fontId="9" fillId="0" borderId="37" xfId="61" applyNumberFormat="1" applyFont="1" applyBorder="1" applyAlignment="1" applyProtection="1">
      <alignment/>
      <protection locked="0"/>
    </xf>
    <xf numFmtId="8" fontId="9" fillId="38" borderId="0" xfId="61" applyNumberFormat="1" applyFont="1" applyFill="1" applyBorder="1" applyAlignment="1" applyProtection="1">
      <alignment/>
      <protection/>
    </xf>
    <xf numFmtId="8" fontId="0" fillId="38" borderId="0" xfId="0" applyNumberFormat="1" applyFont="1" applyFill="1" applyBorder="1" applyAlignment="1">
      <alignment/>
    </xf>
    <xf numFmtId="8" fontId="0" fillId="38" borderId="0" xfId="0" applyNumberFormat="1" applyFont="1" applyFill="1" applyBorder="1" applyAlignment="1" applyProtection="1">
      <alignment/>
      <protection/>
    </xf>
    <xf numFmtId="8" fontId="0" fillId="33" borderId="0" xfId="0" applyNumberFormat="1" applyFill="1" applyBorder="1" applyAlignment="1">
      <alignment horizontal="right"/>
    </xf>
    <xf numFmtId="8" fontId="9" fillId="30" borderId="37" xfId="0" applyNumberFormat="1" applyFont="1" applyFill="1" applyBorder="1" applyAlignment="1" applyProtection="1">
      <alignment horizontal="right"/>
      <protection locked="0"/>
    </xf>
    <xf numFmtId="8" fontId="9" fillId="0" borderId="37" xfId="0" applyNumberFormat="1" applyFont="1" applyBorder="1" applyAlignment="1" applyProtection="1">
      <alignment horizontal="right"/>
      <protection locked="0"/>
    </xf>
    <xf numFmtId="8" fontId="17" fillId="33" borderId="0" xfId="0" applyNumberFormat="1" applyFont="1" applyFill="1" applyBorder="1" applyAlignment="1">
      <alignment horizontal="right"/>
    </xf>
    <xf numFmtId="0" fontId="19" fillId="0" borderId="0" xfId="0" applyFont="1" applyAlignment="1">
      <alignment horizontal="left"/>
    </xf>
    <xf numFmtId="0" fontId="18" fillId="0" borderId="0" xfId="0" applyFont="1" applyAlignment="1">
      <alignment horizontal="left"/>
    </xf>
    <xf numFmtId="0" fontId="139" fillId="34" borderId="0" xfId="0" applyFont="1" applyFill="1" applyAlignment="1">
      <alignment horizontal="left"/>
    </xf>
    <xf numFmtId="0" fontId="155" fillId="34" borderId="0" xfId="0" applyFont="1" applyFill="1" applyAlignment="1">
      <alignment/>
    </xf>
    <xf numFmtId="164" fontId="9" fillId="33" borderId="37" xfId="0" applyNumberFormat="1" applyFont="1" applyFill="1" applyBorder="1" applyAlignment="1">
      <alignment horizontal="right"/>
    </xf>
    <xf numFmtId="164" fontId="0" fillId="33" borderId="37" xfId="0" applyNumberFormat="1" applyFill="1" applyBorder="1" applyAlignment="1">
      <alignment horizontal="right"/>
    </xf>
    <xf numFmtId="0" fontId="30" fillId="34" borderId="37" xfId="0" applyFont="1" applyFill="1" applyBorder="1" applyAlignment="1">
      <alignment horizontal="center"/>
    </xf>
    <xf numFmtId="8" fontId="9" fillId="0" borderId="37" xfId="0" applyNumberFormat="1" applyFont="1" applyFill="1" applyBorder="1" applyAlignment="1" applyProtection="1">
      <alignment/>
      <protection locked="0"/>
    </xf>
    <xf numFmtId="164" fontId="9" fillId="33" borderId="0" xfId="0" applyNumberFormat="1" applyFont="1" applyFill="1" applyBorder="1" applyAlignment="1">
      <alignment horizontal="right"/>
    </xf>
    <xf numFmtId="164" fontId="0" fillId="33" borderId="0" xfId="0" applyNumberFormat="1" applyFill="1" applyBorder="1" applyAlignment="1">
      <alignment/>
    </xf>
    <xf numFmtId="164" fontId="0" fillId="33" borderId="0" xfId="0" applyNumberFormat="1" applyFill="1" applyBorder="1" applyAlignment="1">
      <alignment horizontal="right"/>
    </xf>
    <xf numFmtId="8" fontId="9" fillId="33" borderId="0" xfId="42" applyNumberFormat="1" applyFont="1" applyFill="1" applyBorder="1" applyAlignment="1" applyProtection="1">
      <alignment/>
      <protection/>
    </xf>
    <xf numFmtId="8" fontId="9" fillId="33" borderId="0" xfId="0" applyNumberFormat="1" applyFont="1" applyFill="1" applyBorder="1" applyAlignment="1">
      <alignment/>
    </xf>
    <xf numFmtId="8" fontId="9" fillId="0" borderId="37" xfId="42" applyNumberFormat="1" applyFont="1" applyBorder="1" applyAlignment="1" applyProtection="1">
      <alignment/>
      <protection locked="0"/>
    </xf>
    <xf numFmtId="0" fontId="36" fillId="35" borderId="0" xfId="0" applyFont="1" applyFill="1" applyAlignment="1">
      <alignment horizontal="center"/>
    </xf>
    <xf numFmtId="0" fontId="139" fillId="34" borderId="0" xfId="0" applyFont="1" applyFill="1" applyAlignment="1">
      <alignment/>
    </xf>
    <xf numFmtId="0" fontId="9" fillId="34" borderId="0" xfId="0" applyFont="1" applyFill="1" applyAlignment="1">
      <alignment/>
    </xf>
    <xf numFmtId="0" fontId="17" fillId="0" borderId="0" xfId="0" applyFont="1" applyFill="1" applyBorder="1" applyAlignment="1">
      <alignment/>
    </xf>
    <xf numFmtId="0" fontId="31" fillId="0" borderId="0" xfId="0" applyFont="1" applyFill="1" applyAlignment="1">
      <alignment horizontal="right" vertical="top"/>
    </xf>
    <xf numFmtId="0" fontId="28" fillId="0" borderId="0" xfId="0" applyFont="1" applyFill="1" applyAlignment="1">
      <alignment horizontal="right" vertical="top"/>
    </xf>
    <xf numFmtId="0" fontId="9" fillId="32" borderId="0" xfId="0" applyFont="1" applyFill="1" applyAlignment="1">
      <alignment horizontal="left" vertical="top" wrapText="1"/>
    </xf>
    <xf numFmtId="0" fontId="0" fillId="32" borderId="0" xfId="0" applyFont="1" applyFill="1" applyAlignment="1">
      <alignment horizontal="left" vertical="top" wrapText="1"/>
    </xf>
    <xf numFmtId="0" fontId="0" fillId="32" borderId="0" xfId="0" applyFont="1" applyFill="1" applyAlignment="1">
      <alignment vertical="top" wrapText="1"/>
    </xf>
    <xf numFmtId="0" fontId="14" fillId="32" borderId="0" xfId="0" applyFont="1" applyFill="1" applyAlignment="1">
      <alignment horizontal="left" vertical="center" wrapText="1"/>
    </xf>
    <xf numFmtId="0" fontId="14" fillId="32" borderId="0" xfId="0" applyFont="1" applyFill="1" applyAlignment="1">
      <alignment vertical="center" wrapText="1"/>
    </xf>
    <xf numFmtId="49" fontId="9" fillId="0" borderId="37" xfId="0" applyNumberFormat="1" applyFont="1" applyBorder="1" applyAlignment="1" applyProtection="1">
      <alignment vertical="top"/>
      <protection locked="0"/>
    </xf>
    <xf numFmtId="0" fontId="0" fillId="0" borderId="0" xfId="0" applyAlignment="1">
      <alignment horizontal="right"/>
    </xf>
    <xf numFmtId="0" fontId="10" fillId="35" borderId="80" xfId="0" applyFont="1" applyFill="1" applyBorder="1" applyAlignment="1">
      <alignment horizontal="left" vertical="center" wrapText="1"/>
    </xf>
    <xf numFmtId="0" fontId="10" fillId="35" borderId="0" xfId="0" applyFont="1" applyFill="1" applyBorder="1" applyAlignment="1">
      <alignment horizontal="left" vertical="center" wrapText="1"/>
    </xf>
    <xf numFmtId="0" fontId="8" fillId="0" borderId="0" xfId="0" applyFont="1" applyAlignment="1">
      <alignment horizontal="left" vertical="top" wrapText="1"/>
    </xf>
    <xf numFmtId="0" fontId="0" fillId="0" borderId="0" xfId="0" applyFont="1" applyAlignment="1">
      <alignment horizontal="left" vertical="top" wrapText="1"/>
    </xf>
    <xf numFmtId="0" fontId="156" fillId="35" borderId="0" xfId="0" applyFont="1" applyFill="1" applyAlignment="1">
      <alignment horizontal="left" vertical="top"/>
    </xf>
    <xf numFmtId="0" fontId="7" fillId="0" borderId="0" xfId="0" applyFont="1" applyAlignment="1">
      <alignment horizontal="left" vertical="top" wrapText="1"/>
    </xf>
    <xf numFmtId="0" fontId="40" fillId="0" borderId="0" xfId="0" applyFont="1" applyAlignment="1">
      <alignment horizontal="center" vertical="top"/>
    </xf>
    <xf numFmtId="0" fontId="143" fillId="35" borderId="39" xfId="0" applyFont="1" applyFill="1" applyBorder="1" applyAlignment="1">
      <alignment horizontal="left" vertical="top"/>
    </xf>
    <xf numFmtId="0" fontId="143" fillId="35" borderId="40" xfId="0" applyFont="1" applyFill="1" applyBorder="1" applyAlignment="1">
      <alignment horizontal="left" vertical="top"/>
    </xf>
    <xf numFmtId="0" fontId="127" fillId="35" borderId="0" xfId="0" applyFont="1" applyFill="1" applyAlignment="1">
      <alignment horizontal="left" vertical="top"/>
    </xf>
    <xf numFmtId="0" fontId="129" fillId="0" borderId="0" xfId="0" applyFont="1" applyBorder="1" applyAlignment="1">
      <alignment horizontal="left" vertical="top" wrapText="1"/>
    </xf>
    <xf numFmtId="0" fontId="142" fillId="35" borderId="22" xfId="0" applyFont="1" applyFill="1" applyBorder="1" applyAlignment="1" applyProtection="1">
      <alignment horizontal="left" vertical="top" wrapText="1"/>
      <protection/>
    </xf>
    <xf numFmtId="0" fontId="142" fillId="35" borderId="20" xfId="0" applyFont="1" applyFill="1" applyBorder="1" applyAlignment="1" applyProtection="1">
      <alignment horizontal="left" vertical="top" wrapText="1"/>
      <protection/>
    </xf>
    <xf numFmtId="0" fontId="142" fillId="35" borderId="39" xfId="0" applyFont="1" applyFill="1" applyBorder="1" applyAlignment="1">
      <alignment horizontal="right"/>
    </xf>
    <xf numFmtId="0" fontId="142" fillId="39" borderId="23" xfId="0" applyFont="1" applyFill="1" applyBorder="1" applyAlignment="1">
      <alignment horizontal="right"/>
    </xf>
    <xf numFmtId="0" fontId="48" fillId="0" borderId="22" xfId="0" applyFont="1" applyBorder="1" applyAlignment="1">
      <alignment horizontal="right"/>
    </xf>
    <xf numFmtId="0" fontId="127" fillId="35" borderId="0" xfId="0" applyFont="1" applyFill="1" applyBorder="1" applyAlignment="1">
      <alignment horizontal="left" vertical="top"/>
    </xf>
    <xf numFmtId="0" fontId="127" fillId="35" borderId="20" xfId="0" applyFont="1" applyFill="1" applyBorder="1" applyAlignment="1">
      <alignment horizontal="left" vertical="top"/>
    </xf>
    <xf numFmtId="0" fontId="9" fillId="30" borderId="0" xfId="0" applyFont="1" applyFill="1" applyBorder="1" applyAlignment="1">
      <alignment horizontal="left" vertical="top" wrapText="1"/>
    </xf>
    <xf numFmtId="0" fontId="9" fillId="30" borderId="0" xfId="0" applyFont="1" applyFill="1" applyBorder="1" applyAlignment="1">
      <alignment horizontal="left" vertical="top"/>
    </xf>
    <xf numFmtId="0" fontId="142" fillId="35" borderId="39" xfId="0" applyFont="1" applyFill="1" applyBorder="1" applyAlignment="1">
      <alignment horizontal="center" vertical="top" wrapText="1"/>
    </xf>
    <xf numFmtId="0" fontId="142" fillId="35" borderId="40" xfId="0" applyFont="1" applyFill="1" applyBorder="1" applyAlignment="1">
      <alignment horizontal="center" vertical="top" wrapText="1"/>
    </xf>
    <xf numFmtId="0" fontId="142" fillId="35" borderId="0" xfId="0" applyFont="1" applyFill="1" applyBorder="1" applyAlignment="1" applyProtection="1">
      <alignment horizontal="center" vertical="top" wrapText="1"/>
      <protection/>
    </xf>
    <xf numFmtId="0" fontId="17" fillId="0" borderId="42" xfId="0" applyFont="1" applyBorder="1" applyAlignment="1" applyProtection="1">
      <alignment horizontal="left" vertical="top" wrapText="1"/>
      <protection locked="0"/>
    </xf>
    <xf numFmtId="0" fontId="17" fillId="0" borderId="43" xfId="0" applyFont="1" applyBorder="1" applyAlignment="1" applyProtection="1">
      <alignment horizontal="left" vertical="top" wrapText="1"/>
      <protection locked="0"/>
    </xf>
    <xf numFmtId="0" fontId="17" fillId="0" borderId="44" xfId="0" applyFont="1" applyBorder="1" applyAlignment="1" applyProtection="1">
      <alignment horizontal="left" vertical="top" wrapText="1"/>
      <protection locked="0"/>
    </xf>
    <xf numFmtId="0" fontId="17" fillId="0" borderId="45"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46" xfId="0" applyFont="1" applyBorder="1" applyAlignment="1" applyProtection="1">
      <alignment horizontal="left" vertical="top" wrapText="1"/>
      <protection locked="0"/>
    </xf>
    <xf numFmtId="0" fontId="17" fillId="0" borderId="47" xfId="0" applyFont="1" applyBorder="1" applyAlignment="1" applyProtection="1">
      <alignment horizontal="left" vertical="top" wrapText="1"/>
      <protection locked="0"/>
    </xf>
    <xf numFmtId="0" fontId="17" fillId="0" borderId="48" xfId="0" applyFont="1" applyBorder="1" applyAlignment="1" applyProtection="1">
      <alignment horizontal="left" vertical="top" wrapText="1"/>
      <protection locked="0"/>
    </xf>
    <xf numFmtId="0" fontId="17" fillId="0" borderId="50" xfId="0" applyFont="1" applyBorder="1" applyAlignment="1" applyProtection="1">
      <alignment horizontal="left" vertical="top" wrapText="1"/>
      <protection locked="0"/>
    </xf>
    <xf numFmtId="0" fontId="142" fillId="35" borderId="0" xfId="0" applyFont="1" applyFill="1" applyBorder="1" applyAlignment="1" applyProtection="1">
      <alignment horizontal="left" vertical="top" wrapText="1"/>
      <protection/>
    </xf>
    <xf numFmtId="0" fontId="14" fillId="0" borderId="0" xfId="0" applyFont="1" applyBorder="1" applyAlignment="1">
      <alignment horizontal="right" vertical="top"/>
    </xf>
    <xf numFmtId="0" fontId="9" fillId="30" borderId="81" xfId="0" applyFont="1" applyFill="1" applyBorder="1" applyAlignment="1" applyProtection="1">
      <alignment horizontal="center"/>
      <protection locked="0"/>
    </xf>
    <xf numFmtId="0" fontId="9" fillId="30" borderId="82" xfId="0" applyFont="1" applyFill="1" applyBorder="1" applyAlignment="1" applyProtection="1">
      <alignment horizontal="center"/>
      <protection locked="0"/>
    </xf>
    <xf numFmtId="0" fontId="9" fillId="30" borderId="83" xfId="0" applyFont="1" applyFill="1" applyBorder="1" applyAlignment="1" applyProtection="1">
      <alignment horizontal="center"/>
      <protection locked="0"/>
    </xf>
    <xf numFmtId="0" fontId="9" fillId="30" borderId="84" xfId="0" applyFont="1" applyFill="1" applyBorder="1" applyAlignment="1" applyProtection="1">
      <alignment horizontal="center"/>
      <protection locked="0"/>
    </xf>
    <xf numFmtId="0" fontId="9" fillId="30" borderId="85" xfId="0" applyFont="1" applyFill="1" applyBorder="1" applyAlignment="1" applyProtection="1">
      <alignment horizontal="center"/>
      <protection locked="0"/>
    </xf>
    <xf numFmtId="0" fontId="9" fillId="30" borderId="86" xfId="0" applyFont="1" applyFill="1" applyBorder="1" applyAlignment="1" applyProtection="1">
      <alignment horizontal="center"/>
      <protection locked="0"/>
    </xf>
    <xf numFmtId="0" fontId="0" fillId="0" borderId="0" xfId="0" applyFont="1" applyBorder="1" applyAlignment="1">
      <alignment horizontal="left" vertical="top" wrapText="1"/>
    </xf>
    <xf numFmtId="0" fontId="146" fillId="35" borderId="87" xfId="0" applyFont="1" applyFill="1" applyBorder="1" applyAlignment="1">
      <alignment horizontal="left"/>
    </xf>
    <xf numFmtId="0" fontId="146" fillId="35" borderId="54" xfId="0" applyFont="1" applyFill="1" applyBorder="1" applyAlignment="1">
      <alignment horizontal="left"/>
    </xf>
    <xf numFmtId="0" fontId="146" fillId="35" borderId="55" xfId="0" applyFont="1" applyFill="1" applyBorder="1" applyAlignment="1">
      <alignment horizontal="left"/>
    </xf>
    <xf numFmtId="0" fontId="135" fillId="0" borderId="88" xfId="0" applyFont="1" applyBorder="1" applyAlignment="1" applyProtection="1">
      <alignment horizontal="left" vertical="top" wrapText="1"/>
      <protection locked="0"/>
    </xf>
    <xf numFmtId="0" fontId="135" fillId="0" borderId="89" xfId="0" applyFont="1" applyBorder="1" applyAlignment="1" applyProtection="1">
      <alignment horizontal="left" vertical="top" wrapText="1"/>
      <protection locked="0"/>
    </xf>
    <xf numFmtId="0" fontId="135" fillId="0" borderId="90" xfId="0" applyFont="1" applyBorder="1" applyAlignment="1" applyProtection="1">
      <alignment horizontal="left" vertical="top" wrapText="1"/>
      <protection locked="0"/>
    </xf>
    <xf numFmtId="0" fontId="135" fillId="0" borderId="91" xfId="0" applyFont="1" applyBorder="1" applyAlignment="1" applyProtection="1">
      <alignment horizontal="left" vertical="top" wrapText="1"/>
      <protection locked="0"/>
    </xf>
    <xf numFmtId="0" fontId="135" fillId="0" borderId="92" xfId="0" applyFont="1" applyBorder="1" applyAlignment="1" applyProtection="1">
      <alignment horizontal="left" vertical="top" wrapText="1"/>
      <protection locked="0"/>
    </xf>
    <xf numFmtId="0" fontId="135" fillId="0" borderId="93" xfId="0" applyFont="1" applyBorder="1" applyAlignment="1" applyProtection="1">
      <alignment horizontal="left" vertical="top" wrapText="1"/>
      <protection locked="0"/>
    </xf>
    <xf numFmtId="0" fontId="135" fillId="0" borderId="94" xfId="0" applyFont="1" applyBorder="1" applyAlignment="1" applyProtection="1">
      <alignment horizontal="left" vertical="top" wrapText="1"/>
      <protection locked="0"/>
    </xf>
    <xf numFmtId="0" fontId="135" fillId="0" borderId="95" xfId="0" applyFont="1" applyBorder="1" applyAlignment="1" applyProtection="1">
      <alignment horizontal="left" vertical="top" wrapText="1"/>
      <protection locked="0"/>
    </xf>
    <xf numFmtId="0" fontId="135" fillId="0" borderId="96" xfId="0" applyFont="1" applyBorder="1" applyAlignment="1" applyProtection="1">
      <alignment horizontal="left" vertical="top" wrapText="1"/>
      <protection locked="0"/>
    </xf>
    <xf numFmtId="0" fontId="0" fillId="0" borderId="0" xfId="0" applyAlignment="1">
      <alignment/>
    </xf>
    <xf numFmtId="0" fontId="0" fillId="0" borderId="34" xfId="0" applyBorder="1" applyAlignment="1" applyProtection="1">
      <alignment/>
      <protection locked="0"/>
    </xf>
    <xf numFmtId="0" fontId="0" fillId="0" borderId="97" xfId="0" applyBorder="1" applyAlignment="1" applyProtection="1">
      <alignment/>
      <protection locked="0"/>
    </xf>
    <xf numFmtId="0" fontId="0" fillId="0" borderId="33" xfId="0" applyBorder="1" applyAlignment="1" applyProtection="1">
      <alignment/>
      <protection locked="0"/>
    </xf>
    <xf numFmtId="0" fontId="153" fillId="0" borderId="30" xfId="0" applyFont="1" applyBorder="1" applyAlignment="1">
      <alignment/>
    </xf>
    <xf numFmtId="0" fontId="153" fillId="0" borderId="0" xfId="0" applyFont="1" applyAlignment="1">
      <alignment/>
    </xf>
    <xf numFmtId="0" fontId="104" fillId="0" borderId="30" xfId="0" applyFont="1" applyBorder="1" applyAlignment="1">
      <alignment/>
    </xf>
    <xf numFmtId="0" fontId="104" fillId="0" borderId="0" xfId="0" applyFont="1" applyAlignment="1">
      <alignment/>
    </xf>
    <xf numFmtId="0" fontId="157" fillId="0" borderId="30" xfId="0" applyFont="1" applyBorder="1" applyAlignment="1">
      <alignment/>
    </xf>
    <xf numFmtId="0" fontId="157" fillId="0" borderId="0" xfId="0" applyFont="1" applyAlignment="1">
      <alignment/>
    </xf>
    <xf numFmtId="0" fontId="109" fillId="0" borderId="30" xfId="0" applyFont="1" applyBorder="1" applyAlignment="1">
      <alignment/>
    </xf>
    <xf numFmtId="0" fontId="109" fillId="0" borderId="0" xfId="0" applyFont="1" applyAlignment="1">
      <alignment/>
    </xf>
    <xf numFmtId="0" fontId="102" fillId="33" borderId="67" xfId="0" applyFont="1" applyFill="1" applyBorder="1" applyAlignment="1">
      <alignment horizontal="center"/>
    </xf>
    <xf numFmtId="0" fontId="102" fillId="33" borderId="68" xfId="0" applyFont="1" applyFill="1" applyBorder="1" applyAlignment="1">
      <alignment horizontal="center"/>
    </xf>
    <xf numFmtId="0" fontId="17" fillId="0" borderId="0" xfId="0" applyFont="1" applyAlignment="1">
      <alignment/>
    </xf>
    <xf numFmtId="0" fontId="0" fillId="0" borderId="30" xfId="0" applyBorder="1" applyAlignment="1">
      <alignment/>
    </xf>
    <xf numFmtId="0" fontId="105" fillId="37" borderId="98" xfId="0" applyFont="1" applyFill="1" applyBorder="1" applyAlignment="1">
      <alignment horizontal="center"/>
    </xf>
    <xf numFmtId="0" fontId="105" fillId="37" borderId="99" xfId="0" applyFont="1" applyFill="1" applyBorder="1" applyAlignment="1">
      <alignment horizontal="center"/>
    </xf>
    <xf numFmtId="0" fontId="105" fillId="37" borderId="100" xfId="0" applyFont="1" applyFill="1" applyBorder="1" applyAlignment="1">
      <alignment horizontal="center"/>
    </xf>
    <xf numFmtId="0" fontId="109" fillId="0" borderId="59" xfId="0" applyFont="1" applyBorder="1" applyAlignment="1">
      <alignment/>
    </xf>
    <xf numFmtId="0" fontId="109" fillId="0" borderId="72" xfId="0" applyFont="1" applyBorder="1" applyAlignment="1">
      <alignment/>
    </xf>
    <xf numFmtId="0" fontId="102" fillId="0" borderId="101" xfId="0" applyFont="1" applyFill="1" applyBorder="1" applyAlignment="1">
      <alignment/>
    </xf>
    <xf numFmtId="0" fontId="102" fillId="0" borderId="102" xfId="0" applyFont="1" applyFill="1" applyBorder="1" applyAlignment="1">
      <alignment/>
    </xf>
    <xf numFmtId="0" fontId="102" fillId="0" borderId="103" xfId="0" applyFont="1" applyFill="1" applyBorder="1" applyAlignment="1">
      <alignment/>
    </xf>
    <xf numFmtId="0" fontId="102" fillId="33" borderId="65" xfId="0" applyFont="1" applyFill="1" applyBorder="1" applyAlignment="1">
      <alignment/>
    </xf>
    <xf numFmtId="0" fontId="102" fillId="33" borderId="19" xfId="0" applyFont="1" applyFill="1" applyBorder="1" applyAlignment="1">
      <alignment/>
    </xf>
    <xf numFmtId="0" fontId="157" fillId="33" borderId="65" xfId="0" applyFont="1" applyFill="1" applyBorder="1" applyAlignment="1">
      <alignment/>
    </xf>
    <xf numFmtId="0" fontId="157" fillId="33" borderId="19" xfId="0" applyFont="1" applyFill="1" applyBorder="1" applyAlignment="1">
      <alignment/>
    </xf>
    <xf numFmtId="0" fontId="157" fillId="33" borderId="66" xfId="0" applyFont="1" applyFill="1" applyBorder="1" applyAlignment="1">
      <alignment/>
    </xf>
    <xf numFmtId="0" fontId="157" fillId="33" borderId="65" xfId="0" applyFont="1" applyFill="1" applyBorder="1" applyAlignment="1">
      <alignment horizontal="center"/>
    </xf>
    <xf numFmtId="0" fontId="157" fillId="33" borderId="19" xfId="0" applyFont="1" applyFill="1" applyBorder="1" applyAlignment="1">
      <alignment horizontal="center"/>
    </xf>
    <xf numFmtId="0" fontId="102" fillId="33" borderId="65" xfId="0" applyFont="1" applyFill="1" applyBorder="1" applyAlignment="1">
      <alignment horizontal="center"/>
    </xf>
    <xf numFmtId="0" fontId="102" fillId="33" borderId="19" xfId="0" applyFont="1" applyFill="1" applyBorder="1" applyAlignment="1">
      <alignment horizontal="center"/>
    </xf>
    <xf numFmtId="0" fontId="153" fillId="0" borderId="98" xfId="0" applyFont="1" applyBorder="1" applyAlignment="1">
      <alignment horizontal="center"/>
    </xf>
    <xf numFmtId="0" fontId="153" fillId="0" borderId="99" xfId="0" applyFont="1" applyBorder="1" applyAlignment="1">
      <alignment horizontal="center"/>
    </xf>
    <xf numFmtId="0" fontId="153" fillId="0" borderId="100" xfId="0" applyFont="1" applyBorder="1" applyAlignment="1">
      <alignment horizontal="center"/>
    </xf>
    <xf numFmtId="0" fontId="153" fillId="37" borderId="98" xfId="0" applyFont="1" applyFill="1" applyBorder="1" applyAlignment="1">
      <alignment horizontal="center"/>
    </xf>
    <xf numFmtId="0" fontId="153" fillId="37" borderId="99" xfId="0" applyFont="1" applyFill="1" applyBorder="1" applyAlignment="1">
      <alignment horizontal="center"/>
    </xf>
    <xf numFmtId="0" fontId="153" fillId="37" borderId="100" xfId="0" applyFont="1" applyFill="1" applyBorder="1" applyAlignment="1">
      <alignment horizontal="center"/>
    </xf>
    <xf numFmtId="0" fontId="154" fillId="37" borderId="30" xfId="0" applyFont="1" applyFill="1" applyBorder="1" applyAlignment="1">
      <alignment/>
    </xf>
    <xf numFmtId="0" fontId="154" fillId="37" borderId="0" xfId="0" applyFont="1" applyFill="1" applyAlignment="1">
      <alignment/>
    </xf>
    <xf numFmtId="0" fontId="157" fillId="33" borderId="104" xfId="0" applyFont="1" applyFill="1" applyBorder="1" applyAlignment="1">
      <alignment/>
    </xf>
    <xf numFmtId="0" fontId="157" fillId="33" borderId="33" xfId="0" applyFont="1" applyFill="1" applyBorder="1" applyAlignment="1">
      <alignment/>
    </xf>
    <xf numFmtId="0" fontId="32" fillId="0" borderId="30" xfId="0" applyFont="1" applyBorder="1" applyAlignment="1">
      <alignment/>
    </xf>
    <xf numFmtId="0" fontId="32" fillId="0" borderId="0" xfId="0" applyFont="1" applyBorder="1" applyAlignment="1">
      <alignment/>
    </xf>
    <xf numFmtId="0" fontId="0" fillId="0" borderId="30" xfId="0" applyBorder="1" applyAlignment="1">
      <alignment horizontal="center"/>
    </xf>
    <xf numFmtId="0" fontId="0" fillId="0" borderId="0" xfId="0"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dxfs count="9">
    <dxf>
      <fill>
        <patternFill patternType="none">
          <fgColor indexed="64"/>
          <bgColor indexed="65"/>
        </patternFill>
      </fill>
    </dxf>
    <dxf>
      <fill>
        <patternFill patternType="none">
          <fgColor indexed="64"/>
          <bgColor indexed="65"/>
        </patternFill>
      </fill>
    </dxf>
    <dxf>
      <fill>
        <patternFill>
          <fgColor indexed="64"/>
          <bgColor indexed="9"/>
        </patternFill>
      </fill>
    </dxf>
    <dxf/>
    <dxf>
      <fill>
        <patternFill>
          <fgColor indexed="64"/>
          <bgColor indexed="9"/>
        </patternFill>
      </fill>
    </dxf>
    <dxf/>
    <dxf>
      <fill>
        <patternFill patternType="none">
          <fgColor indexed="64"/>
          <bgColor indexed="65"/>
        </patternFill>
      </fill>
    </dxf>
    <dxf>
      <fill>
        <patternFill patternType="none">
          <fgColor indexed="64"/>
          <bgColor indexed="65"/>
        </patternFill>
      </fill>
    </dxf>
    <dxf>
      <fill>
        <gradientFill degree="90">
          <stop position="0">
            <color theme="0"/>
          </stop>
          <stop position="1">
            <color rgb="FFFFCC00"/>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6.jpe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3.jpeg" /><Relationship Id="rId3"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8.jpe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7.jpe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15</xdr:col>
      <xdr:colOff>0</xdr:colOff>
      <xdr:row>2</xdr:row>
      <xdr:rowOff>47625</xdr:rowOff>
    </xdr:to>
    <xdr:pic>
      <xdr:nvPicPr>
        <xdr:cNvPr id="1" name="Picture 40"/>
        <xdr:cNvPicPr preferRelativeResize="1">
          <a:picLocks noChangeAspect="1"/>
        </xdr:cNvPicPr>
      </xdr:nvPicPr>
      <xdr:blipFill>
        <a:blip r:embed="rId1"/>
        <a:srcRect t="85" b="87678"/>
        <a:stretch>
          <a:fillRect/>
        </a:stretch>
      </xdr:blipFill>
      <xdr:spPr>
        <a:xfrm>
          <a:off x="447675" y="57150"/>
          <a:ext cx="10877550" cy="923925"/>
        </a:xfrm>
        <a:prstGeom prst="rect">
          <a:avLst/>
        </a:prstGeom>
        <a:noFill/>
        <a:ln w="9525" cmpd="sng">
          <a:noFill/>
        </a:ln>
      </xdr:spPr>
    </xdr:pic>
    <xdr:clientData/>
  </xdr:twoCellAnchor>
  <xdr:twoCellAnchor editAs="oneCell">
    <xdr:from>
      <xdr:col>1</xdr:col>
      <xdr:colOff>0</xdr:colOff>
      <xdr:row>119</xdr:row>
      <xdr:rowOff>66675</xdr:rowOff>
    </xdr:from>
    <xdr:to>
      <xdr:col>15</xdr:col>
      <xdr:colOff>0</xdr:colOff>
      <xdr:row>123</xdr:row>
      <xdr:rowOff>28575</xdr:rowOff>
    </xdr:to>
    <xdr:pic>
      <xdr:nvPicPr>
        <xdr:cNvPr id="2" name="Picture 32"/>
        <xdr:cNvPicPr preferRelativeResize="1">
          <a:picLocks noChangeAspect="1"/>
        </xdr:cNvPicPr>
      </xdr:nvPicPr>
      <xdr:blipFill>
        <a:blip r:embed="rId2"/>
        <a:srcRect t="97021" b="68"/>
        <a:stretch>
          <a:fillRect/>
        </a:stretch>
      </xdr:blipFill>
      <xdr:spPr>
        <a:xfrm>
          <a:off x="447675" y="25888950"/>
          <a:ext cx="10877550" cy="600075"/>
        </a:xfrm>
        <a:prstGeom prst="rect">
          <a:avLst/>
        </a:prstGeom>
        <a:noFill/>
        <a:ln w="9525" cmpd="sng">
          <a:noFill/>
        </a:ln>
      </xdr:spPr>
    </xdr:pic>
    <xdr:clientData/>
  </xdr:twoCellAnchor>
  <xdr:oneCellAnchor>
    <xdr:from>
      <xdr:col>2</xdr:col>
      <xdr:colOff>3895725</xdr:colOff>
      <xdr:row>46</xdr:row>
      <xdr:rowOff>133350</xdr:rowOff>
    </xdr:from>
    <xdr:ext cx="876300" cy="257175"/>
    <xdr:sp>
      <xdr:nvSpPr>
        <xdr:cNvPr id="3" name="TextBox 1"/>
        <xdr:cNvSpPr txBox="1">
          <a:spLocks noChangeArrowheads="1"/>
        </xdr:cNvSpPr>
      </xdr:nvSpPr>
      <xdr:spPr>
        <a:xfrm rot="16350655">
          <a:off x="4657725" y="10877550"/>
          <a:ext cx="876300" cy="257175"/>
        </a:xfrm>
        <a:prstGeom prst="rect">
          <a:avLst/>
        </a:prstGeom>
        <a:noFill/>
        <a:ln w="9525" cmpd="sng">
          <a:noFill/>
        </a:ln>
      </xdr:spPr>
      <xdr:txBody>
        <a:bodyPr vertOverflow="clip" wrap="square"/>
        <a:p>
          <a:pPr algn="l">
            <a:defRPr/>
          </a:pPr>
          <a:r>
            <a:rPr lang="en-US" cap="none" sz="1800" b="1" i="0" u="none" baseline="0">
              <a:solidFill>
                <a:srgbClr val="DD0806"/>
              </a:solidFill>
            </a:rPr>
            <a:t>↗</a:t>
          </a:r>
        </a:p>
      </xdr:txBody>
    </xdr:sp>
    <xdr:clientData/>
  </xdr:oneCellAnchor>
  <xdr:oneCellAnchor>
    <xdr:from>
      <xdr:col>2</xdr:col>
      <xdr:colOff>3314700</xdr:colOff>
      <xdr:row>63</xdr:row>
      <xdr:rowOff>161925</xdr:rowOff>
    </xdr:from>
    <xdr:ext cx="285750" cy="333375"/>
    <xdr:sp>
      <xdr:nvSpPr>
        <xdr:cNvPr id="4" name="TextBox 2"/>
        <xdr:cNvSpPr txBox="1">
          <a:spLocks noChangeArrowheads="1"/>
        </xdr:cNvSpPr>
      </xdr:nvSpPr>
      <xdr:spPr>
        <a:xfrm rot="16370172">
          <a:off x="4076700" y="15078075"/>
          <a:ext cx="285750" cy="333375"/>
        </a:xfrm>
        <a:prstGeom prst="rect">
          <a:avLst/>
        </a:prstGeom>
        <a:noFill/>
        <a:ln w="9525" cmpd="sng">
          <a:noFill/>
        </a:ln>
      </xdr:spPr>
      <xdr:txBody>
        <a:bodyPr vertOverflow="clip" wrap="square">
          <a:spAutoFit/>
        </a:bodyPr>
        <a:p>
          <a:pPr algn="l">
            <a:defRPr/>
          </a:pPr>
          <a:r>
            <a:rPr lang="en-US" cap="none" sz="1800" b="1" i="0" u="none" baseline="0">
              <a:solidFill>
                <a:srgbClr val="DD0806"/>
              </a:solidFill>
            </a:rPr>
            <a:t>↗</a:t>
          </a:r>
        </a:p>
      </xdr:txBody>
    </xdr:sp>
    <xdr:clientData/>
  </xdr:oneCellAnchor>
  <xdr:twoCellAnchor>
    <xdr:from>
      <xdr:col>0</xdr:col>
      <xdr:colOff>438150</xdr:colOff>
      <xdr:row>119</xdr:row>
      <xdr:rowOff>66675</xdr:rowOff>
    </xdr:from>
    <xdr:to>
      <xdr:col>4</xdr:col>
      <xdr:colOff>180975</xdr:colOff>
      <xdr:row>123</xdr:row>
      <xdr:rowOff>0</xdr:rowOff>
    </xdr:to>
    <xdr:sp>
      <xdr:nvSpPr>
        <xdr:cNvPr id="5" name="TextBox 15"/>
        <xdr:cNvSpPr txBox="1">
          <a:spLocks noChangeArrowheads="1"/>
        </xdr:cNvSpPr>
      </xdr:nvSpPr>
      <xdr:spPr>
        <a:xfrm>
          <a:off x="438150" y="25888950"/>
          <a:ext cx="4743450" cy="571500"/>
        </a:xfrm>
        <a:prstGeom prst="rect">
          <a:avLst/>
        </a:prstGeom>
        <a:noFill/>
        <a:ln w="9525" cmpd="sng">
          <a:noFill/>
        </a:ln>
      </xdr:spPr>
      <xdr:txBody>
        <a:bodyPr vertOverflow="clip" wrap="square" lIns="109728" tIns="45720" rIns="91440" bIns="45720" anchor="ctr"/>
        <a:p>
          <a:pPr algn="l">
            <a:defRPr/>
          </a:pPr>
          <a:r>
            <a:rPr lang="en-US" cap="none" sz="1050" b="0" i="0" u="none" baseline="0">
              <a:solidFill>
                <a:srgbClr val="FFFFFF"/>
              </a:solidFill>
              <a:latin typeface="Arial"/>
              <a:ea typeface="Arial"/>
              <a:cs typeface="Arial"/>
            </a:rPr>
            <a:t>Mortgage Insurance provided by Essent Guaranty, Inc.
© 2024 Essent Guaranty, Inc., All rights reserved. | essent.us</a:t>
          </a:r>
        </a:p>
      </xdr:txBody>
    </xdr:sp>
    <xdr:clientData/>
  </xdr:twoCellAnchor>
  <xdr:twoCellAnchor>
    <xdr:from>
      <xdr:col>8</xdr:col>
      <xdr:colOff>609600</xdr:colOff>
      <xdr:row>120</xdr:row>
      <xdr:rowOff>76200</xdr:rowOff>
    </xdr:from>
    <xdr:to>
      <xdr:col>14</xdr:col>
      <xdr:colOff>1076325</xdr:colOff>
      <xdr:row>122</xdr:row>
      <xdr:rowOff>66675</xdr:rowOff>
    </xdr:to>
    <xdr:sp>
      <xdr:nvSpPr>
        <xdr:cNvPr id="6" name="TextBox 16"/>
        <xdr:cNvSpPr txBox="1">
          <a:spLocks noChangeArrowheads="1"/>
        </xdr:cNvSpPr>
      </xdr:nvSpPr>
      <xdr:spPr>
        <a:xfrm>
          <a:off x="7610475" y="26050875"/>
          <a:ext cx="3676650" cy="314325"/>
        </a:xfrm>
        <a:prstGeom prst="rect">
          <a:avLst/>
        </a:prstGeom>
        <a:noFill/>
        <a:ln w="9525" cmpd="sng">
          <a:noFill/>
        </a:ln>
      </xdr:spPr>
      <xdr:txBody>
        <a:bodyPr vertOverflow="clip" wrap="square" lIns="91440" tIns="45720" rIns="109728" bIns="45720"/>
        <a:p>
          <a:pPr algn="r">
            <a:defRPr/>
          </a:pPr>
          <a:r>
            <a:rPr lang="en-US" cap="none" sz="1050" b="0" i="0" u="none" baseline="0">
              <a:solidFill>
                <a:srgbClr val="FFFFFF"/>
              </a:solidFill>
              <a:latin typeface="Arial"/>
              <a:ea typeface="Arial"/>
              <a:cs typeface="Arial"/>
            </a:rPr>
            <a:t>EGI-8627.004 (01/24)</a:t>
          </a:r>
        </a:p>
      </xdr:txBody>
    </xdr:sp>
    <xdr:clientData/>
  </xdr:twoCellAnchor>
  <xdr:twoCellAnchor>
    <xdr:from>
      <xdr:col>0</xdr:col>
      <xdr:colOff>438150</xdr:colOff>
      <xdr:row>1</xdr:row>
      <xdr:rowOff>38100</xdr:rowOff>
    </xdr:from>
    <xdr:to>
      <xdr:col>8</xdr:col>
      <xdr:colOff>438150</xdr:colOff>
      <xdr:row>1</xdr:row>
      <xdr:rowOff>876300</xdr:rowOff>
    </xdr:to>
    <xdr:sp>
      <xdr:nvSpPr>
        <xdr:cNvPr id="7" name="TextBox 19"/>
        <xdr:cNvSpPr txBox="1">
          <a:spLocks noChangeArrowheads="1"/>
        </xdr:cNvSpPr>
      </xdr:nvSpPr>
      <xdr:spPr>
        <a:xfrm>
          <a:off x="438150" y="95250"/>
          <a:ext cx="7000875" cy="838200"/>
        </a:xfrm>
        <a:prstGeom prst="rect">
          <a:avLst/>
        </a:prstGeom>
        <a:noFill/>
        <a:ln w="9525" cmpd="sng">
          <a:noFill/>
        </a:ln>
      </xdr:spPr>
      <xdr:txBody>
        <a:bodyPr vertOverflow="clip" wrap="square" anchor="ctr"/>
        <a:p>
          <a:pPr algn="l">
            <a:defRPr/>
          </a:pPr>
          <a:r>
            <a:rPr lang="en-US" cap="none" sz="1600" b="1" i="0" u="none" baseline="0">
              <a:solidFill>
                <a:srgbClr val="FFFFFF"/>
              </a:solidFill>
              <a:latin typeface="Verdana"/>
              <a:ea typeface="Verdana"/>
              <a:cs typeface="Verdana"/>
            </a:rPr>
            <a:t>   2024 CASH</a:t>
          </a:r>
          <a:r>
            <a:rPr lang="en-US" cap="none" sz="1600" b="1" i="0" u="none" baseline="0">
              <a:solidFill>
                <a:srgbClr val="FFFFFF"/>
              </a:solidFill>
              <a:latin typeface="Verdana"/>
              <a:ea typeface="Verdana"/>
              <a:cs typeface="Verdana"/>
            </a:rPr>
            <a:t> FLOW ANALYSIS CALCULATOR (SAM)</a:t>
          </a:r>
        </a:p>
      </xdr:txBody>
    </xdr:sp>
    <xdr:clientData/>
  </xdr:twoCellAnchor>
  <xdr:twoCellAnchor editAs="oneCell">
    <xdr:from>
      <xdr:col>11</xdr:col>
      <xdr:colOff>476250</xdr:colOff>
      <xdr:row>1</xdr:row>
      <xdr:rowOff>304800</xdr:rowOff>
    </xdr:from>
    <xdr:to>
      <xdr:col>14</xdr:col>
      <xdr:colOff>914400</xdr:colOff>
      <xdr:row>1</xdr:row>
      <xdr:rowOff>609600</xdr:rowOff>
    </xdr:to>
    <xdr:pic>
      <xdr:nvPicPr>
        <xdr:cNvPr id="8" name="Picture 4"/>
        <xdr:cNvPicPr preferRelativeResize="1">
          <a:picLocks noChangeAspect="1"/>
        </xdr:cNvPicPr>
      </xdr:nvPicPr>
      <xdr:blipFill>
        <a:blip r:embed="rId3"/>
        <a:stretch>
          <a:fillRect/>
        </a:stretch>
      </xdr:blipFill>
      <xdr:spPr>
        <a:xfrm>
          <a:off x="9648825" y="361950"/>
          <a:ext cx="1476375"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85725</xdr:rowOff>
    </xdr:from>
    <xdr:to>
      <xdr:col>4</xdr:col>
      <xdr:colOff>2409825</xdr:colOff>
      <xdr:row>27</xdr:row>
      <xdr:rowOff>9525</xdr:rowOff>
    </xdr:to>
    <xdr:pic>
      <xdr:nvPicPr>
        <xdr:cNvPr id="1" name="Picture 32"/>
        <xdr:cNvPicPr preferRelativeResize="1">
          <a:picLocks noChangeAspect="1"/>
        </xdr:cNvPicPr>
      </xdr:nvPicPr>
      <xdr:blipFill>
        <a:blip r:embed="rId1"/>
        <a:srcRect t="97021" b="68"/>
        <a:stretch>
          <a:fillRect/>
        </a:stretch>
      </xdr:blipFill>
      <xdr:spPr>
        <a:xfrm>
          <a:off x="0" y="5991225"/>
          <a:ext cx="9239250" cy="495300"/>
        </a:xfrm>
        <a:prstGeom prst="rect">
          <a:avLst/>
        </a:prstGeom>
        <a:noFill/>
        <a:ln w="9525" cmpd="sng">
          <a:noFill/>
        </a:ln>
      </xdr:spPr>
    </xdr:pic>
    <xdr:clientData/>
  </xdr:twoCellAnchor>
  <xdr:oneCellAnchor>
    <xdr:from>
      <xdr:col>0</xdr:col>
      <xdr:colOff>3390900</xdr:colOff>
      <xdr:row>12</xdr:row>
      <xdr:rowOff>66675</xdr:rowOff>
    </xdr:from>
    <xdr:ext cx="285750" cy="371475"/>
    <xdr:sp>
      <xdr:nvSpPr>
        <xdr:cNvPr id="2" name="TextBox 2"/>
        <xdr:cNvSpPr txBox="1">
          <a:spLocks noChangeArrowheads="1"/>
        </xdr:cNvSpPr>
      </xdr:nvSpPr>
      <xdr:spPr>
        <a:xfrm rot="1288471">
          <a:off x="3390900" y="3619500"/>
          <a:ext cx="285750" cy="371475"/>
        </a:xfrm>
        <a:prstGeom prst="rect">
          <a:avLst/>
        </a:prstGeom>
        <a:noFill/>
        <a:ln w="9525" cmpd="sng">
          <a:noFill/>
        </a:ln>
      </xdr:spPr>
      <xdr:txBody>
        <a:bodyPr vertOverflow="clip" wrap="square"/>
        <a:p>
          <a:pPr algn="l">
            <a:defRPr/>
          </a:pPr>
          <a:r>
            <a:rPr lang="en-US" cap="none" sz="1800" b="1" i="0" u="none" baseline="0">
              <a:solidFill>
                <a:srgbClr val="DD0806"/>
              </a:solidFill>
            </a:rPr>
            <a:t>↗</a:t>
          </a:r>
        </a:p>
      </xdr:txBody>
    </xdr:sp>
    <xdr:clientData/>
  </xdr:oneCellAnchor>
  <xdr:twoCellAnchor>
    <xdr:from>
      <xdr:col>0</xdr:col>
      <xdr:colOff>0</xdr:colOff>
      <xdr:row>0</xdr:row>
      <xdr:rowOff>0</xdr:rowOff>
    </xdr:from>
    <xdr:to>
      <xdr:col>5</xdr:col>
      <xdr:colOff>0</xdr:colOff>
      <xdr:row>3</xdr:row>
      <xdr:rowOff>276225</xdr:rowOff>
    </xdr:to>
    <xdr:pic>
      <xdr:nvPicPr>
        <xdr:cNvPr id="3" name="Picture 40"/>
        <xdr:cNvPicPr preferRelativeResize="1">
          <a:picLocks noChangeAspect="1"/>
        </xdr:cNvPicPr>
      </xdr:nvPicPr>
      <xdr:blipFill>
        <a:blip r:embed="rId2"/>
        <a:srcRect b="87202"/>
        <a:stretch>
          <a:fillRect/>
        </a:stretch>
      </xdr:blipFill>
      <xdr:spPr>
        <a:xfrm>
          <a:off x="0" y="0"/>
          <a:ext cx="9296400" cy="790575"/>
        </a:xfrm>
        <a:prstGeom prst="rect">
          <a:avLst/>
        </a:prstGeom>
        <a:noFill/>
        <a:ln w="9525" cmpd="sng">
          <a:noFill/>
        </a:ln>
      </xdr:spPr>
    </xdr:pic>
    <xdr:clientData/>
  </xdr:twoCellAnchor>
  <xdr:twoCellAnchor>
    <xdr:from>
      <xdr:col>0</xdr:col>
      <xdr:colOff>47625</xdr:colOff>
      <xdr:row>0</xdr:row>
      <xdr:rowOff>0</xdr:rowOff>
    </xdr:from>
    <xdr:to>
      <xdr:col>4</xdr:col>
      <xdr:colOff>276225</xdr:colOff>
      <xdr:row>3</xdr:row>
      <xdr:rowOff>228600</xdr:rowOff>
    </xdr:to>
    <xdr:sp>
      <xdr:nvSpPr>
        <xdr:cNvPr id="4" name="TextBox 4"/>
        <xdr:cNvSpPr txBox="1">
          <a:spLocks noChangeArrowheads="1"/>
        </xdr:cNvSpPr>
      </xdr:nvSpPr>
      <xdr:spPr>
        <a:xfrm>
          <a:off x="47625" y="0"/>
          <a:ext cx="7058025" cy="742950"/>
        </a:xfrm>
        <a:prstGeom prst="rect">
          <a:avLst/>
        </a:prstGeom>
        <a:noFill/>
        <a:ln w="9525" cmpd="sng">
          <a:noFill/>
        </a:ln>
      </xdr:spPr>
      <xdr:txBody>
        <a:bodyPr vertOverflow="clip" wrap="square" anchor="ctr"/>
        <a:p>
          <a:pPr algn="l">
            <a:defRPr/>
          </a:pPr>
          <a:r>
            <a:rPr lang="en-US" cap="none" sz="1600" b="1" i="0" u="none" baseline="0">
              <a:solidFill>
                <a:srgbClr val="FFFFFF"/>
              </a:solidFill>
            </a:rPr>
            <a:t>LIQUIDITY MEASURE: CURRENT RATIO OR QUICK RATIO</a:t>
          </a:r>
        </a:p>
      </xdr:txBody>
    </xdr:sp>
    <xdr:clientData/>
  </xdr:twoCellAnchor>
  <xdr:twoCellAnchor>
    <xdr:from>
      <xdr:col>0</xdr:col>
      <xdr:colOff>0</xdr:colOff>
      <xdr:row>24</xdr:row>
      <xdr:rowOff>57150</xdr:rowOff>
    </xdr:from>
    <xdr:to>
      <xdr:col>1</xdr:col>
      <xdr:colOff>895350</xdr:colOff>
      <xdr:row>27</xdr:row>
      <xdr:rowOff>47625</xdr:rowOff>
    </xdr:to>
    <xdr:sp>
      <xdr:nvSpPr>
        <xdr:cNvPr id="5" name="TextBox 8"/>
        <xdr:cNvSpPr txBox="1">
          <a:spLocks noChangeArrowheads="1"/>
        </xdr:cNvSpPr>
      </xdr:nvSpPr>
      <xdr:spPr>
        <a:xfrm>
          <a:off x="0" y="5962650"/>
          <a:ext cx="4743450" cy="561975"/>
        </a:xfrm>
        <a:prstGeom prst="rect">
          <a:avLst/>
        </a:prstGeom>
        <a:noFill/>
        <a:ln w="9525" cmpd="sng">
          <a:noFill/>
        </a:ln>
      </xdr:spPr>
      <xdr:txBody>
        <a:bodyPr vertOverflow="clip" wrap="square" lIns="109728" tIns="45720" rIns="91440" bIns="45720" anchor="ctr"/>
        <a:p>
          <a:pPr algn="l">
            <a:defRPr/>
          </a:pPr>
          <a:r>
            <a:rPr lang="en-US" cap="none" sz="1050" b="0" i="0" u="none" baseline="0">
              <a:solidFill>
                <a:srgbClr val="FFFFFF"/>
              </a:solidFill>
              <a:latin typeface="Arial"/>
              <a:ea typeface="Arial"/>
              <a:cs typeface="Arial"/>
            </a:rPr>
            <a:t>Mortgage Insurance provided by Essent Guaranty, Inc.
© 2024 Essent Guaranty, Inc., All rights reserved. | essent.us</a:t>
          </a:r>
        </a:p>
      </xdr:txBody>
    </xdr:sp>
    <xdr:clientData/>
  </xdr:twoCellAnchor>
  <xdr:twoCellAnchor>
    <xdr:from>
      <xdr:col>2</xdr:col>
      <xdr:colOff>200025</xdr:colOff>
      <xdr:row>25</xdr:row>
      <xdr:rowOff>38100</xdr:rowOff>
    </xdr:from>
    <xdr:to>
      <xdr:col>4</xdr:col>
      <xdr:colOff>2409825</xdr:colOff>
      <xdr:row>26</xdr:row>
      <xdr:rowOff>104775</xdr:rowOff>
    </xdr:to>
    <xdr:sp>
      <xdr:nvSpPr>
        <xdr:cNvPr id="6" name="TextBox 9"/>
        <xdr:cNvSpPr txBox="1">
          <a:spLocks noChangeArrowheads="1"/>
        </xdr:cNvSpPr>
      </xdr:nvSpPr>
      <xdr:spPr>
        <a:xfrm>
          <a:off x="5600700" y="6134100"/>
          <a:ext cx="3638550" cy="257175"/>
        </a:xfrm>
        <a:prstGeom prst="rect">
          <a:avLst/>
        </a:prstGeom>
        <a:noFill/>
        <a:ln w="9525" cmpd="sng">
          <a:noFill/>
        </a:ln>
      </xdr:spPr>
      <xdr:txBody>
        <a:bodyPr vertOverflow="clip" wrap="square" lIns="91440" tIns="45720" rIns="109728" bIns="45720"/>
        <a:p>
          <a:pPr algn="r">
            <a:defRPr/>
          </a:pPr>
          <a:r>
            <a:rPr lang="en-US" cap="none" sz="1050" b="0" i="0" u="none" baseline="0">
              <a:solidFill>
                <a:srgbClr val="FFFFFF"/>
              </a:solidFill>
              <a:latin typeface="Arial"/>
              <a:ea typeface="Arial"/>
              <a:cs typeface="Arial"/>
            </a:rPr>
            <a:t>EGI-8627.004 (01/24)</a:t>
          </a:r>
        </a:p>
      </xdr:txBody>
    </xdr:sp>
    <xdr:clientData/>
  </xdr:twoCellAnchor>
  <xdr:twoCellAnchor editAs="oneCell">
    <xdr:from>
      <xdr:col>4</xdr:col>
      <xdr:colOff>1057275</xdr:colOff>
      <xdr:row>1</xdr:row>
      <xdr:rowOff>66675</xdr:rowOff>
    </xdr:from>
    <xdr:to>
      <xdr:col>4</xdr:col>
      <xdr:colOff>2305050</xdr:colOff>
      <xdr:row>3</xdr:row>
      <xdr:rowOff>0</xdr:rowOff>
    </xdr:to>
    <xdr:pic>
      <xdr:nvPicPr>
        <xdr:cNvPr id="7" name="Picture 10"/>
        <xdr:cNvPicPr preferRelativeResize="1">
          <a:picLocks noChangeAspect="1"/>
        </xdr:cNvPicPr>
      </xdr:nvPicPr>
      <xdr:blipFill>
        <a:blip r:embed="rId3"/>
        <a:stretch>
          <a:fillRect/>
        </a:stretch>
      </xdr:blipFill>
      <xdr:spPr>
        <a:xfrm>
          <a:off x="7886700" y="257175"/>
          <a:ext cx="124777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58</xdr:row>
      <xdr:rowOff>95250</xdr:rowOff>
    </xdr:from>
    <xdr:to>
      <xdr:col>9</xdr:col>
      <xdr:colOff>1238250</xdr:colOff>
      <xdr:row>61</xdr:row>
      <xdr:rowOff>123825</xdr:rowOff>
    </xdr:to>
    <xdr:pic>
      <xdr:nvPicPr>
        <xdr:cNvPr id="1" name="Picture 32"/>
        <xdr:cNvPicPr preferRelativeResize="1">
          <a:picLocks noChangeAspect="1"/>
        </xdr:cNvPicPr>
      </xdr:nvPicPr>
      <xdr:blipFill>
        <a:blip r:embed="rId1"/>
        <a:srcRect t="93763" b="338"/>
        <a:stretch>
          <a:fillRect/>
        </a:stretch>
      </xdr:blipFill>
      <xdr:spPr>
        <a:xfrm>
          <a:off x="19050" y="11306175"/>
          <a:ext cx="15478125" cy="600075"/>
        </a:xfrm>
        <a:prstGeom prst="rect">
          <a:avLst/>
        </a:prstGeom>
        <a:noFill/>
        <a:ln w="9525" cmpd="sng">
          <a:noFill/>
        </a:ln>
      </xdr:spPr>
    </xdr:pic>
    <xdr:clientData/>
  </xdr:twoCellAnchor>
  <xdr:twoCellAnchor>
    <xdr:from>
      <xdr:col>0</xdr:col>
      <xdr:colOff>0</xdr:colOff>
      <xdr:row>58</xdr:row>
      <xdr:rowOff>133350</xdr:rowOff>
    </xdr:from>
    <xdr:to>
      <xdr:col>2</xdr:col>
      <xdr:colOff>485775</xdr:colOff>
      <xdr:row>61</xdr:row>
      <xdr:rowOff>133350</xdr:rowOff>
    </xdr:to>
    <xdr:sp>
      <xdr:nvSpPr>
        <xdr:cNvPr id="2" name="TextBox 5"/>
        <xdr:cNvSpPr txBox="1">
          <a:spLocks noChangeArrowheads="1"/>
        </xdr:cNvSpPr>
      </xdr:nvSpPr>
      <xdr:spPr>
        <a:xfrm>
          <a:off x="0" y="11344275"/>
          <a:ext cx="4657725" cy="571500"/>
        </a:xfrm>
        <a:prstGeom prst="rect">
          <a:avLst/>
        </a:prstGeom>
        <a:noFill/>
        <a:ln w="9525" cmpd="sng">
          <a:noFill/>
        </a:ln>
      </xdr:spPr>
      <xdr:txBody>
        <a:bodyPr vertOverflow="clip" wrap="square" lIns="109728" tIns="45720" rIns="91440" bIns="45720" anchor="ctr"/>
        <a:p>
          <a:pPr algn="l">
            <a:defRPr/>
          </a:pPr>
          <a:r>
            <a:rPr lang="en-US" cap="none" sz="1050" b="0" i="0" u="none" baseline="0">
              <a:solidFill>
                <a:srgbClr val="FFFFFF"/>
              </a:solidFill>
              <a:latin typeface="Arial"/>
              <a:ea typeface="Arial"/>
              <a:cs typeface="Arial"/>
            </a:rPr>
            <a:t>Mortgage Insurance provided by Essent Guaranty, Inc.
© 2024 Essent Guaranty, Inc., All rights reserved. | essent.us</a:t>
          </a:r>
        </a:p>
      </xdr:txBody>
    </xdr:sp>
    <xdr:clientData/>
  </xdr:twoCellAnchor>
  <xdr:twoCellAnchor>
    <xdr:from>
      <xdr:col>7</xdr:col>
      <xdr:colOff>466725</xdr:colOff>
      <xdr:row>59</xdr:row>
      <xdr:rowOff>85725</xdr:rowOff>
    </xdr:from>
    <xdr:to>
      <xdr:col>9</xdr:col>
      <xdr:colOff>1190625</xdr:colOff>
      <xdr:row>60</xdr:row>
      <xdr:rowOff>190500</xdr:rowOff>
    </xdr:to>
    <xdr:sp>
      <xdr:nvSpPr>
        <xdr:cNvPr id="3" name="TextBox 6"/>
        <xdr:cNvSpPr txBox="1">
          <a:spLocks noChangeArrowheads="1"/>
        </xdr:cNvSpPr>
      </xdr:nvSpPr>
      <xdr:spPr>
        <a:xfrm>
          <a:off x="11868150" y="11487150"/>
          <a:ext cx="3581400" cy="295275"/>
        </a:xfrm>
        <a:prstGeom prst="rect">
          <a:avLst/>
        </a:prstGeom>
        <a:noFill/>
        <a:ln w="9525" cmpd="sng">
          <a:noFill/>
        </a:ln>
      </xdr:spPr>
      <xdr:txBody>
        <a:bodyPr vertOverflow="clip" wrap="square" lIns="91440" tIns="45720" rIns="109728" bIns="45720"/>
        <a:p>
          <a:pPr algn="r">
            <a:defRPr/>
          </a:pPr>
          <a:r>
            <a:rPr lang="en-US" cap="none" sz="1050" b="0" i="0" u="none" baseline="0">
              <a:solidFill>
                <a:srgbClr val="FFFFFF"/>
              </a:solidFill>
              <a:latin typeface="Arial"/>
              <a:ea typeface="Arial"/>
              <a:cs typeface="Arial"/>
            </a:rPr>
            <a:t>EGI-8627.004 (01/24)</a:t>
          </a:r>
        </a:p>
      </xdr:txBody>
    </xdr:sp>
    <xdr:clientData/>
  </xdr:twoCellAnchor>
  <xdr:twoCellAnchor>
    <xdr:from>
      <xdr:col>0</xdr:col>
      <xdr:colOff>0</xdr:colOff>
      <xdr:row>1</xdr:row>
      <xdr:rowOff>0</xdr:rowOff>
    </xdr:from>
    <xdr:to>
      <xdr:col>10</xdr:col>
      <xdr:colOff>0</xdr:colOff>
      <xdr:row>2</xdr:row>
      <xdr:rowOff>38100</xdr:rowOff>
    </xdr:to>
    <xdr:pic>
      <xdr:nvPicPr>
        <xdr:cNvPr id="4" name="Picture 40"/>
        <xdr:cNvPicPr preferRelativeResize="1">
          <a:picLocks noChangeAspect="1"/>
        </xdr:cNvPicPr>
      </xdr:nvPicPr>
      <xdr:blipFill>
        <a:blip r:embed="rId2"/>
        <a:srcRect t="85" b="87678"/>
        <a:stretch>
          <a:fillRect/>
        </a:stretch>
      </xdr:blipFill>
      <xdr:spPr>
        <a:xfrm>
          <a:off x="0" y="57150"/>
          <a:ext cx="15687675" cy="876300"/>
        </a:xfrm>
        <a:prstGeom prst="rect">
          <a:avLst/>
        </a:prstGeom>
        <a:noFill/>
        <a:ln w="9525" cmpd="sng">
          <a:noFill/>
        </a:ln>
      </xdr:spPr>
    </xdr:pic>
    <xdr:clientData/>
  </xdr:twoCellAnchor>
  <xdr:twoCellAnchor>
    <xdr:from>
      <xdr:col>8</xdr:col>
      <xdr:colOff>409575</xdr:colOff>
      <xdr:row>1</xdr:row>
      <xdr:rowOff>200025</xdr:rowOff>
    </xdr:from>
    <xdr:to>
      <xdr:col>9</xdr:col>
      <xdr:colOff>1181100</xdr:colOff>
      <xdr:row>1</xdr:row>
      <xdr:rowOff>666750</xdr:rowOff>
    </xdr:to>
    <xdr:pic>
      <xdr:nvPicPr>
        <xdr:cNvPr id="5" name="Picture 7"/>
        <xdr:cNvPicPr preferRelativeResize="1">
          <a:picLocks noChangeAspect="1"/>
        </xdr:cNvPicPr>
      </xdr:nvPicPr>
      <xdr:blipFill>
        <a:blip r:embed="rId3"/>
        <a:stretch>
          <a:fillRect/>
        </a:stretch>
      </xdr:blipFill>
      <xdr:spPr>
        <a:xfrm>
          <a:off x="13239750" y="257175"/>
          <a:ext cx="2200275" cy="466725"/>
        </a:xfrm>
        <a:prstGeom prst="rect">
          <a:avLst/>
        </a:prstGeom>
        <a:noFill/>
        <a:ln w="9525" cmpd="sng">
          <a:noFill/>
        </a:ln>
      </xdr:spPr>
    </xdr:pic>
    <xdr:clientData/>
  </xdr:twoCellAnchor>
  <xdr:twoCellAnchor>
    <xdr:from>
      <xdr:col>0</xdr:col>
      <xdr:colOff>28575</xdr:colOff>
      <xdr:row>1</xdr:row>
      <xdr:rowOff>47625</xdr:rowOff>
    </xdr:from>
    <xdr:to>
      <xdr:col>4</xdr:col>
      <xdr:colOff>857250</xdr:colOff>
      <xdr:row>1</xdr:row>
      <xdr:rowOff>828675</xdr:rowOff>
    </xdr:to>
    <xdr:sp>
      <xdr:nvSpPr>
        <xdr:cNvPr id="6" name="TextBox 9"/>
        <xdr:cNvSpPr txBox="1">
          <a:spLocks noChangeArrowheads="1"/>
        </xdr:cNvSpPr>
      </xdr:nvSpPr>
      <xdr:spPr>
        <a:xfrm>
          <a:off x="28575" y="104775"/>
          <a:ext cx="7010400" cy="781050"/>
        </a:xfrm>
        <a:prstGeom prst="rect">
          <a:avLst/>
        </a:prstGeom>
        <a:noFill/>
        <a:ln w="9525" cmpd="sng">
          <a:noFill/>
        </a:ln>
      </xdr:spPr>
      <xdr:txBody>
        <a:bodyPr vertOverflow="clip" wrap="square" anchor="ctr"/>
        <a:p>
          <a:pPr algn="l">
            <a:defRPr/>
          </a:pPr>
          <a:r>
            <a:rPr lang="en-US" cap="none" sz="1600" b="1" i="0" u="none" baseline="0">
              <a:solidFill>
                <a:srgbClr val="FFFFFF"/>
              </a:solidFill>
              <a:latin typeface="Verdana"/>
              <a:ea typeface="Verdana"/>
              <a:cs typeface="Verdana"/>
            </a:rPr>
            <a:t>YTD</a:t>
          </a:r>
          <a:r>
            <a:rPr lang="en-US" cap="none" sz="1600" b="1" i="0" u="none" baseline="0">
              <a:solidFill>
                <a:srgbClr val="FFFFFF"/>
              </a:solidFill>
              <a:latin typeface="Verdana"/>
              <a:ea typeface="Verdana"/>
              <a:cs typeface="Verdana"/>
            </a:rPr>
            <a:t> P&amp;L - BANK STATEMENT TOOL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76200</xdr:rowOff>
    </xdr:from>
    <xdr:to>
      <xdr:col>11</xdr:col>
      <xdr:colOff>847725</xdr:colOff>
      <xdr:row>39</xdr:row>
      <xdr:rowOff>38100</xdr:rowOff>
    </xdr:to>
    <xdr:pic>
      <xdr:nvPicPr>
        <xdr:cNvPr id="1" name="Picture 32"/>
        <xdr:cNvPicPr preferRelativeResize="1">
          <a:picLocks noChangeAspect="1"/>
        </xdr:cNvPicPr>
      </xdr:nvPicPr>
      <xdr:blipFill>
        <a:blip r:embed="rId1"/>
        <a:srcRect t="97021" b="68"/>
        <a:stretch>
          <a:fillRect/>
        </a:stretch>
      </xdr:blipFill>
      <xdr:spPr>
        <a:xfrm>
          <a:off x="0" y="7677150"/>
          <a:ext cx="8467725" cy="476250"/>
        </a:xfrm>
        <a:prstGeom prst="rect">
          <a:avLst/>
        </a:prstGeom>
        <a:noFill/>
        <a:ln w="9525" cmpd="sng">
          <a:noFill/>
        </a:ln>
      </xdr:spPr>
    </xdr:pic>
    <xdr:clientData/>
  </xdr:twoCellAnchor>
  <xdr:twoCellAnchor>
    <xdr:from>
      <xdr:col>10</xdr:col>
      <xdr:colOff>38100</xdr:colOff>
      <xdr:row>11</xdr:row>
      <xdr:rowOff>38100</xdr:rowOff>
    </xdr:from>
    <xdr:to>
      <xdr:col>10</xdr:col>
      <xdr:colOff>209550</xdr:colOff>
      <xdr:row>11</xdr:row>
      <xdr:rowOff>133350</xdr:rowOff>
    </xdr:to>
    <xdr:sp>
      <xdr:nvSpPr>
        <xdr:cNvPr id="2" name="Left Arrow 1"/>
        <xdr:cNvSpPr>
          <a:spLocks/>
        </xdr:cNvSpPr>
      </xdr:nvSpPr>
      <xdr:spPr>
        <a:xfrm>
          <a:off x="7410450" y="2971800"/>
          <a:ext cx="171450" cy="95250"/>
        </a:xfrm>
        <a:prstGeom prst="leftArrow">
          <a:avLst>
            <a:gd name="adj" fmla="val -18342"/>
          </a:avLst>
        </a:prstGeom>
        <a:solidFill>
          <a:srgbClr val="FF0000"/>
        </a:solidFill>
        <a:ln w="127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12</xdr:row>
      <xdr:rowOff>28575</xdr:rowOff>
    </xdr:from>
    <xdr:to>
      <xdr:col>10</xdr:col>
      <xdr:colOff>219075</xdr:colOff>
      <xdr:row>12</xdr:row>
      <xdr:rowOff>133350</xdr:rowOff>
    </xdr:to>
    <xdr:sp>
      <xdr:nvSpPr>
        <xdr:cNvPr id="3" name="Left Arrow 4"/>
        <xdr:cNvSpPr>
          <a:spLocks/>
        </xdr:cNvSpPr>
      </xdr:nvSpPr>
      <xdr:spPr>
        <a:xfrm>
          <a:off x="7419975" y="3152775"/>
          <a:ext cx="171450" cy="104775"/>
        </a:xfrm>
        <a:prstGeom prst="leftArrow">
          <a:avLst>
            <a:gd name="adj" fmla="val -19004"/>
          </a:avLst>
        </a:prstGeom>
        <a:solidFill>
          <a:srgbClr val="FF0000"/>
        </a:solidFill>
        <a:ln w="127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18</xdr:row>
      <xdr:rowOff>19050</xdr:rowOff>
    </xdr:from>
    <xdr:to>
      <xdr:col>10</xdr:col>
      <xdr:colOff>219075</xdr:colOff>
      <xdr:row>18</xdr:row>
      <xdr:rowOff>133350</xdr:rowOff>
    </xdr:to>
    <xdr:sp>
      <xdr:nvSpPr>
        <xdr:cNvPr id="4" name="Left Arrow 6"/>
        <xdr:cNvSpPr>
          <a:spLocks/>
        </xdr:cNvSpPr>
      </xdr:nvSpPr>
      <xdr:spPr>
        <a:xfrm>
          <a:off x="7381875" y="4210050"/>
          <a:ext cx="209550" cy="114300"/>
        </a:xfrm>
        <a:prstGeom prst="leftArrow">
          <a:avLst>
            <a:gd name="adj" fmla="val -22143"/>
          </a:avLst>
        </a:prstGeom>
        <a:solidFill>
          <a:srgbClr val="FF0000"/>
        </a:solidFill>
        <a:ln w="127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25</xdr:row>
      <xdr:rowOff>38100</xdr:rowOff>
    </xdr:from>
    <xdr:to>
      <xdr:col>10</xdr:col>
      <xdr:colOff>209550</xdr:colOff>
      <xdr:row>25</xdr:row>
      <xdr:rowOff>142875</xdr:rowOff>
    </xdr:to>
    <xdr:sp>
      <xdr:nvSpPr>
        <xdr:cNvPr id="5" name="Left Arrow 7"/>
        <xdr:cNvSpPr>
          <a:spLocks/>
        </xdr:cNvSpPr>
      </xdr:nvSpPr>
      <xdr:spPr>
        <a:xfrm>
          <a:off x="7410450" y="5581650"/>
          <a:ext cx="171450" cy="104775"/>
        </a:xfrm>
        <a:prstGeom prst="leftArrow">
          <a:avLst>
            <a:gd name="adj" fmla="val -17819"/>
          </a:avLst>
        </a:prstGeom>
        <a:solidFill>
          <a:srgbClr val="FF0000"/>
        </a:solidFill>
        <a:ln w="127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26</xdr:row>
      <xdr:rowOff>9525</xdr:rowOff>
    </xdr:from>
    <xdr:to>
      <xdr:col>10</xdr:col>
      <xdr:colOff>219075</xdr:colOff>
      <xdr:row>26</xdr:row>
      <xdr:rowOff>114300</xdr:rowOff>
    </xdr:to>
    <xdr:sp>
      <xdr:nvSpPr>
        <xdr:cNvPr id="6" name="Left Arrow 8"/>
        <xdr:cNvSpPr>
          <a:spLocks/>
        </xdr:cNvSpPr>
      </xdr:nvSpPr>
      <xdr:spPr>
        <a:xfrm>
          <a:off x="7419975" y="5743575"/>
          <a:ext cx="171450" cy="104775"/>
        </a:xfrm>
        <a:prstGeom prst="leftArrow">
          <a:avLst>
            <a:gd name="adj" fmla="val -18222"/>
          </a:avLst>
        </a:prstGeom>
        <a:solidFill>
          <a:srgbClr val="FF0000"/>
        </a:solidFill>
        <a:ln w="127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28575</xdr:rowOff>
    </xdr:from>
    <xdr:to>
      <xdr:col>11</xdr:col>
      <xdr:colOff>866775</xdr:colOff>
      <xdr:row>1</xdr:row>
      <xdr:rowOff>581025</xdr:rowOff>
    </xdr:to>
    <xdr:pic>
      <xdr:nvPicPr>
        <xdr:cNvPr id="7" name="Picture 40"/>
        <xdr:cNvPicPr preferRelativeResize="1">
          <a:picLocks noChangeAspect="1"/>
        </xdr:cNvPicPr>
      </xdr:nvPicPr>
      <xdr:blipFill>
        <a:blip r:embed="rId2"/>
        <a:srcRect t="433" b="87234"/>
        <a:stretch>
          <a:fillRect/>
        </a:stretch>
      </xdr:blipFill>
      <xdr:spPr>
        <a:xfrm>
          <a:off x="0" y="28575"/>
          <a:ext cx="8486775" cy="714375"/>
        </a:xfrm>
        <a:prstGeom prst="rect">
          <a:avLst/>
        </a:prstGeom>
        <a:noFill/>
        <a:ln w="9525" cmpd="sng">
          <a:noFill/>
        </a:ln>
      </xdr:spPr>
    </xdr:pic>
    <xdr:clientData/>
  </xdr:twoCellAnchor>
  <xdr:twoCellAnchor>
    <xdr:from>
      <xdr:col>0</xdr:col>
      <xdr:colOff>19050</xdr:colOff>
      <xdr:row>0</xdr:row>
      <xdr:rowOff>0</xdr:rowOff>
    </xdr:from>
    <xdr:to>
      <xdr:col>7</xdr:col>
      <xdr:colOff>476250</xdr:colOff>
      <xdr:row>1</xdr:row>
      <xdr:rowOff>571500</xdr:rowOff>
    </xdr:to>
    <xdr:sp>
      <xdr:nvSpPr>
        <xdr:cNvPr id="8" name="TextBox 10"/>
        <xdr:cNvSpPr txBox="1">
          <a:spLocks noChangeArrowheads="1"/>
        </xdr:cNvSpPr>
      </xdr:nvSpPr>
      <xdr:spPr>
        <a:xfrm>
          <a:off x="19050" y="0"/>
          <a:ext cx="5495925" cy="733425"/>
        </a:xfrm>
        <a:prstGeom prst="rect">
          <a:avLst/>
        </a:prstGeom>
        <a:noFill/>
        <a:ln w="9525" cmpd="sng">
          <a:noFill/>
        </a:ln>
      </xdr:spPr>
      <xdr:txBody>
        <a:bodyPr vertOverflow="clip" wrap="square" anchor="ctr"/>
        <a:p>
          <a:pPr algn="l">
            <a:defRPr/>
          </a:pPr>
          <a:r>
            <a:rPr lang="en-US" cap="none" sz="1600" b="1" i="0" u="none" baseline="0">
              <a:solidFill>
                <a:srgbClr val="FFFFFF"/>
              </a:solidFill>
              <a:latin typeface="Verdana"/>
              <a:ea typeface="Verdana"/>
              <a:cs typeface="Verdana"/>
            </a:rPr>
            <a:t>TREND</a:t>
          </a:r>
          <a:r>
            <a:rPr lang="en-US" cap="none" sz="1600" b="1" i="0" u="none" baseline="0">
              <a:solidFill>
                <a:srgbClr val="FFFFFF"/>
              </a:solidFill>
              <a:latin typeface="Verdana"/>
              <a:ea typeface="Verdana"/>
              <a:cs typeface="Verdana"/>
            </a:rPr>
            <a:t> ANALYSIS CALCULATOR</a:t>
          </a:r>
        </a:p>
      </xdr:txBody>
    </xdr:sp>
    <xdr:clientData/>
  </xdr:twoCellAnchor>
  <xdr:twoCellAnchor>
    <xdr:from>
      <xdr:col>0</xdr:col>
      <xdr:colOff>0</xdr:colOff>
      <xdr:row>36</xdr:row>
      <xdr:rowOff>85725</xdr:rowOff>
    </xdr:from>
    <xdr:to>
      <xdr:col>5</xdr:col>
      <xdr:colOff>762000</xdr:colOff>
      <xdr:row>39</xdr:row>
      <xdr:rowOff>0</xdr:rowOff>
    </xdr:to>
    <xdr:sp>
      <xdr:nvSpPr>
        <xdr:cNvPr id="9" name="TextBox 12"/>
        <xdr:cNvSpPr txBox="1">
          <a:spLocks noChangeArrowheads="1"/>
        </xdr:cNvSpPr>
      </xdr:nvSpPr>
      <xdr:spPr>
        <a:xfrm>
          <a:off x="0" y="7686675"/>
          <a:ext cx="4314825" cy="428625"/>
        </a:xfrm>
        <a:prstGeom prst="rect">
          <a:avLst/>
        </a:prstGeom>
        <a:noFill/>
        <a:ln w="9525" cmpd="sng">
          <a:noFill/>
        </a:ln>
      </xdr:spPr>
      <xdr:txBody>
        <a:bodyPr vertOverflow="clip" wrap="square" lIns="109728" tIns="45720" rIns="91440" bIns="45720" anchor="ctr"/>
        <a:p>
          <a:pPr algn="l">
            <a:defRPr/>
          </a:pPr>
          <a:r>
            <a:rPr lang="en-US" cap="none" sz="1050" b="0" i="0" u="none" baseline="0">
              <a:solidFill>
                <a:srgbClr val="FFFFFF"/>
              </a:solidFill>
              <a:latin typeface="Arial"/>
              <a:ea typeface="Arial"/>
              <a:cs typeface="Arial"/>
            </a:rPr>
            <a:t>Mortgage Insurance provided by Essent Guaranty, Inc.
© 2024 Essent Guaranty, Inc., All rights reserved. | essent.us</a:t>
          </a:r>
        </a:p>
      </xdr:txBody>
    </xdr:sp>
    <xdr:clientData/>
  </xdr:twoCellAnchor>
  <xdr:twoCellAnchor>
    <xdr:from>
      <xdr:col>7</xdr:col>
      <xdr:colOff>561975</xdr:colOff>
      <xdr:row>37</xdr:row>
      <xdr:rowOff>9525</xdr:rowOff>
    </xdr:from>
    <xdr:to>
      <xdr:col>11</xdr:col>
      <xdr:colOff>838200</xdr:colOff>
      <xdr:row>38</xdr:row>
      <xdr:rowOff>57150</xdr:rowOff>
    </xdr:to>
    <xdr:sp>
      <xdr:nvSpPr>
        <xdr:cNvPr id="10" name="TextBox 13"/>
        <xdr:cNvSpPr txBox="1">
          <a:spLocks noChangeArrowheads="1"/>
        </xdr:cNvSpPr>
      </xdr:nvSpPr>
      <xdr:spPr>
        <a:xfrm>
          <a:off x="5600700" y="7772400"/>
          <a:ext cx="2857500" cy="238125"/>
        </a:xfrm>
        <a:prstGeom prst="rect">
          <a:avLst/>
        </a:prstGeom>
        <a:noFill/>
        <a:ln w="9525" cmpd="sng">
          <a:noFill/>
        </a:ln>
      </xdr:spPr>
      <xdr:txBody>
        <a:bodyPr vertOverflow="clip" wrap="square" lIns="91440" tIns="45720" rIns="109728" bIns="45720"/>
        <a:p>
          <a:pPr algn="r">
            <a:defRPr/>
          </a:pPr>
          <a:r>
            <a:rPr lang="en-US" cap="none" sz="1050" b="0" i="0" u="none" baseline="0">
              <a:solidFill>
                <a:srgbClr val="FFFFFF"/>
              </a:solidFill>
              <a:latin typeface="Arial"/>
              <a:ea typeface="Arial"/>
              <a:cs typeface="Arial"/>
            </a:rPr>
            <a:t>EGI-8627.004 (01/24)</a:t>
          </a:r>
        </a:p>
      </xdr:txBody>
    </xdr:sp>
    <xdr:clientData/>
  </xdr:twoCellAnchor>
  <xdr:twoCellAnchor editAs="oneCell">
    <xdr:from>
      <xdr:col>9</xdr:col>
      <xdr:colOff>1133475</xdr:colOff>
      <xdr:row>1</xdr:row>
      <xdr:rowOff>76200</xdr:rowOff>
    </xdr:from>
    <xdr:to>
      <xdr:col>11</xdr:col>
      <xdr:colOff>781050</xdr:colOff>
      <xdr:row>1</xdr:row>
      <xdr:rowOff>333375</xdr:rowOff>
    </xdr:to>
    <xdr:pic>
      <xdr:nvPicPr>
        <xdr:cNvPr id="11" name="Picture 14"/>
        <xdr:cNvPicPr preferRelativeResize="1">
          <a:picLocks noChangeAspect="1"/>
        </xdr:cNvPicPr>
      </xdr:nvPicPr>
      <xdr:blipFill>
        <a:blip r:embed="rId3"/>
        <a:stretch>
          <a:fillRect/>
        </a:stretch>
      </xdr:blipFill>
      <xdr:spPr>
        <a:xfrm>
          <a:off x="7219950" y="238125"/>
          <a:ext cx="1181100" cy="257175"/>
        </a:xfrm>
        <a:prstGeom prst="rect">
          <a:avLst/>
        </a:prstGeom>
        <a:noFill/>
        <a:ln w="9525" cmpd="sng">
          <a:noFill/>
        </a:ln>
      </xdr:spPr>
    </xdr:pic>
    <xdr:clientData/>
  </xdr:twoCellAnchor>
  <xdr:twoCellAnchor>
    <xdr:from>
      <xdr:col>10</xdr:col>
      <xdr:colOff>28575</xdr:colOff>
      <xdr:row>19</xdr:row>
      <xdr:rowOff>47625</xdr:rowOff>
    </xdr:from>
    <xdr:to>
      <xdr:col>10</xdr:col>
      <xdr:colOff>219075</xdr:colOff>
      <xdr:row>19</xdr:row>
      <xdr:rowOff>171450</xdr:rowOff>
    </xdr:to>
    <xdr:sp>
      <xdr:nvSpPr>
        <xdr:cNvPr id="12" name="Left Arrow 1"/>
        <xdr:cNvSpPr>
          <a:spLocks/>
        </xdr:cNvSpPr>
      </xdr:nvSpPr>
      <xdr:spPr>
        <a:xfrm>
          <a:off x="7400925" y="4429125"/>
          <a:ext cx="190500" cy="123825"/>
        </a:xfrm>
        <a:prstGeom prst="leftArrow">
          <a:avLst>
            <a:gd name="adj" fmla="val -18342"/>
          </a:avLst>
        </a:prstGeom>
        <a:solidFill>
          <a:srgbClr val="FF0000"/>
        </a:solidFill>
        <a:ln w="127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10</xdr:col>
      <xdr:colOff>0</xdr:colOff>
      <xdr:row>1</xdr:row>
      <xdr:rowOff>28575</xdr:rowOff>
    </xdr:to>
    <xdr:pic>
      <xdr:nvPicPr>
        <xdr:cNvPr id="1" name="Picture 40"/>
        <xdr:cNvPicPr preferRelativeResize="1">
          <a:picLocks noChangeAspect="1"/>
        </xdr:cNvPicPr>
      </xdr:nvPicPr>
      <xdr:blipFill>
        <a:blip r:embed="rId1"/>
        <a:srcRect t="85" b="87678"/>
        <a:stretch>
          <a:fillRect/>
        </a:stretch>
      </xdr:blipFill>
      <xdr:spPr>
        <a:xfrm>
          <a:off x="28575" y="0"/>
          <a:ext cx="18392775" cy="609600"/>
        </a:xfrm>
        <a:prstGeom prst="rect">
          <a:avLst/>
        </a:prstGeom>
        <a:noFill/>
        <a:ln w="9525" cmpd="sng">
          <a:noFill/>
        </a:ln>
      </xdr:spPr>
    </xdr:pic>
    <xdr:clientData/>
  </xdr:twoCellAnchor>
  <xdr:twoCellAnchor editAs="oneCell">
    <xdr:from>
      <xdr:col>0</xdr:col>
      <xdr:colOff>47625</xdr:colOff>
      <xdr:row>39</xdr:row>
      <xdr:rowOff>38100</xdr:rowOff>
    </xdr:from>
    <xdr:to>
      <xdr:col>10</xdr:col>
      <xdr:colOff>0</xdr:colOff>
      <xdr:row>43</xdr:row>
      <xdr:rowOff>0</xdr:rowOff>
    </xdr:to>
    <xdr:pic>
      <xdr:nvPicPr>
        <xdr:cNvPr id="2" name="Picture 32"/>
        <xdr:cNvPicPr preferRelativeResize="1">
          <a:picLocks noChangeAspect="1"/>
        </xdr:cNvPicPr>
      </xdr:nvPicPr>
      <xdr:blipFill>
        <a:blip r:embed="rId2"/>
        <a:srcRect t="93763" b="338"/>
        <a:stretch>
          <a:fillRect/>
        </a:stretch>
      </xdr:blipFill>
      <xdr:spPr>
        <a:xfrm>
          <a:off x="47625" y="8743950"/>
          <a:ext cx="18373725" cy="666750"/>
        </a:xfrm>
        <a:prstGeom prst="rect">
          <a:avLst/>
        </a:prstGeom>
        <a:noFill/>
        <a:ln w="9525" cmpd="sng">
          <a:noFill/>
        </a:ln>
      </xdr:spPr>
    </xdr:pic>
    <xdr:clientData/>
  </xdr:twoCellAnchor>
  <xdr:oneCellAnchor>
    <xdr:from>
      <xdr:col>1</xdr:col>
      <xdr:colOff>104775</xdr:colOff>
      <xdr:row>0</xdr:row>
      <xdr:rowOff>114300</xdr:rowOff>
    </xdr:from>
    <xdr:ext cx="10925175" cy="342900"/>
    <xdr:sp>
      <xdr:nvSpPr>
        <xdr:cNvPr id="3" name="TextBox 4"/>
        <xdr:cNvSpPr txBox="1">
          <a:spLocks noChangeArrowheads="1"/>
        </xdr:cNvSpPr>
      </xdr:nvSpPr>
      <xdr:spPr>
        <a:xfrm>
          <a:off x="285750" y="114300"/>
          <a:ext cx="10925175" cy="342900"/>
        </a:xfrm>
        <a:prstGeom prst="rect">
          <a:avLst/>
        </a:prstGeom>
        <a:noFill/>
        <a:ln w="9525" cmpd="sng">
          <a:noFill/>
        </a:ln>
      </xdr:spPr>
      <xdr:txBody>
        <a:bodyPr vertOverflow="clip" wrap="square">
          <a:spAutoFit/>
        </a:bodyPr>
        <a:p>
          <a:pPr algn="l">
            <a:defRPr/>
          </a:pPr>
          <a:r>
            <a:rPr lang="en-US" cap="none" sz="1600" b="1" i="0" u="none" baseline="0">
              <a:solidFill>
                <a:srgbClr val="FFFFFF"/>
              </a:solidFill>
            </a:rPr>
            <a:t>USING BUSINESS ASSETS FOR DOWN PAYMENT, CLOSING COSTS AND FINANCIAL RESERVES</a:t>
          </a:r>
        </a:p>
      </xdr:txBody>
    </xdr:sp>
    <xdr:clientData/>
  </xdr:oneCellAnchor>
  <xdr:twoCellAnchor>
    <xdr:from>
      <xdr:col>9</xdr:col>
      <xdr:colOff>2114550</xdr:colOff>
      <xdr:row>0</xdr:row>
      <xdr:rowOff>76200</xdr:rowOff>
    </xdr:from>
    <xdr:to>
      <xdr:col>9</xdr:col>
      <xdr:colOff>4038600</xdr:colOff>
      <xdr:row>0</xdr:row>
      <xdr:rowOff>485775</xdr:rowOff>
    </xdr:to>
    <xdr:pic>
      <xdr:nvPicPr>
        <xdr:cNvPr id="4" name="Picture 7"/>
        <xdr:cNvPicPr preferRelativeResize="1">
          <a:picLocks noChangeAspect="1"/>
        </xdr:cNvPicPr>
      </xdr:nvPicPr>
      <xdr:blipFill>
        <a:blip r:embed="rId3"/>
        <a:stretch>
          <a:fillRect/>
        </a:stretch>
      </xdr:blipFill>
      <xdr:spPr>
        <a:xfrm>
          <a:off x="16316325" y="76200"/>
          <a:ext cx="1924050" cy="409575"/>
        </a:xfrm>
        <a:prstGeom prst="rect">
          <a:avLst/>
        </a:prstGeom>
        <a:noFill/>
        <a:ln w="9525" cmpd="sng">
          <a:noFill/>
        </a:ln>
      </xdr:spPr>
    </xdr:pic>
    <xdr:clientData/>
  </xdr:twoCellAnchor>
  <xdr:twoCellAnchor>
    <xdr:from>
      <xdr:col>0</xdr:col>
      <xdr:colOff>76200</xdr:colOff>
      <xdr:row>39</xdr:row>
      <xdr:rowOff>104775</xdr:rowOff>
    </xdr:from>
    <xdr:to>
      <xdr:col>2</xdr:col>
      <xdr:colOff>1333500</xdr:colOff>
      <xdr:row>42</xdr:row>
      <xdr:rowOff>123825</xdr:rowOff>
    </xdr:to>
    <xdr:sp>
      <xdr:nvSpPr>
        <xdr:cNvPr id="5" name="TextBox 6"/>
        <xdr:cNvSpPr txBox="1">
          <a:spLocks noChangeArrowheads="1"/>
        </xdr:cNvSpPr>
      </xdr:nvSpPr>
      <xdr:spPr>
        <a:xfrm>
          <a:off x="76200" y="8810625"/>
          <a:ext cx="4667250" cy="561975"/>
        </a:xfrm>
        <a:prstGeom prst="rect">
          <a:avLst/>
        </a:prstGeom>
        <a:noFill/>
        <a:ln w="9525" cmpd="sng">
          <a:noFill/>
        </a:ln>
      </xdr:spPr>
      <xdr:txBody>
        <a:bodyPr vertOverflow="clip" wrap="square" lIns="109728" tIns="45720" rIns="91440" bIns="45720" anchor="ctr"/>
        <a:p>
          <a:pPr algn="l">
            <a:defRPr/>
          </a:pPr>
          <a:r>
            <a:rPr lang="en-US" cap="none" sz="1050" b="0" i="0" u="none" baseline="0">
              <a:solidFill>
                <a:srgbClr val="FFFFFF"/>
              </a:solidFill>
              <a:latin typeface="Arial"/>
              <a:ea typeface="Arial"/>
              <a:cs typeface="Arial"/>
            </a:rPr>
            <a:t>Mortgage Insurance provided by Essent Guaranty, Inc.
© 2024 Essent Guaranty, Inc., All rights reserved. | essent.us</a:t>
          </a:r>
        </a:p>
      </xdr:txBody>
    </xdr:sp>
    <xdr:clientData/>
  </xdr:twoCellAnchor>
  <xdr:twoCellAnchor>
    <xdr:from>
      <xdr:col>9</xdr:col>
      <xdr:colOff>352425</xdr:colOff>
      <xdr:row>40</xdr:row>
      <xdr:rowOff>95250</xdr:rowOff>
    </xdr:from>
    <xdr:to>
      <xdr:col>9</xdr:col>
      <xdr:colOff>3924300</xdr:colOff>
      <xdr:row>42</xdr:row>
      <xdr:rowOff>9525</xdr:rowOff>
    </xdr:to>
    <xdr:sp>
      <xdr:nvSpPr>
        <xdr:cNvPr id="6" name="TextBox 7"/>
        <xdr:cNvSpPr txBox="1">
          <a:spLocks noChangeArrowheads="1"/>
        </xdr:cNvSpPr>
      </xdr:nvSpPr>
      <xdr:spPr>
        <a:xfrm>
          <a:off x="14554200" y="8982075"/>
          <a:ext cx="3571875" cy="276225"/>
        </a:xfrm>
        <a:prstGeom prst="rect">
          <a:avLst/>
        </a:prstGeom>
        <a:noFill/>
        <a:ln w="9525" cmpd="sng">
          <a:noFill/>
        </a:ln>
      </xdr:spPr>
      <xdr:txBody>
        <a:bodyPr vertOverflow="clip" wrap="square" lIns="91440" tIns="45720" rIns="109728" bIns="45720"/>
        <a:p>
          <a:pPr algn="r">
            <a:defRPr/>
          </a:pPr>
          <a:r>
            <a:rPr lang="en-US" cap="none" sz="1050" b="0" i="0" u="none" baseline="0">
              <a:solidFill>
                <a:srgbClr val="FFFFFF"/>
              </a:solidFill>
              <a:latin typeface="Arial"/>
              <a:ea typeface="Arial"/>
              <a:cs typeface="Arial"/>
            </a:rPr>
            <a:t>EGI-8627.004 (01/24)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dimension ref="A1:AK229"/>
  <sheetViews>
    <sheetView showGridLines="0" tabSelected="1" zoomScaleSheetLayoutView="85" workbookViewId="0" topLeftCell="A1">
      <selection activeCell="H11" sqref="H11:I11"/>
    </sheetView>
  </sheetViews>
  <sheetFormatPr defaultColWidth="8.7109375" defaultRowHeight="12.75"/>
  <cols>
    <col min="1" max="1" width="6.7109375" style="4" bestFit="1" customWidth="1"/>
    <col min="2" max="2" width="4.7109375" style="52" customWidth="1"/>
    <col min="3" max="3" width="61.28125" style="0" customWidth="1"/>
    <col min="4" max="4" width="2.28125" style="2" bestFit="1" customWidth="1"/>
    <col min="5" max="5" width="14.421875" style="2" customWidth="1"/>
    <col min="6" max="6" width="9.421875" style="2" customWidth="1"/>
    <col min="7" max="7" width="2.421875" style="3" customWidth="1"/>
    <col min="8" max="8" width="3.7109375" style="2" customWidth="1"/>
    <col min="9" max="9" width="15.7109375" style="0" customWidth="1"/>
    <col min="10" max="10" width="2.421875" style="3" customWidth="1"/>
    <col min="11" max="11" width="14.421875" style="2" customWidth="1"/>
    <col min="12" max="12" width="9.421875" style="2" customWidth="1"/>
    <col min="13" max="13" width="2.421875" style="3" customWidth="1"/>
    <col min="14" max="14" width="3.7109375" style="3" customWidth="1"/>
    <col min="15" max="15" width="16.7109375" style="0" customWidth="1"/>
    <col min="16" max="16" width="1.421875" style="5" hidden="1" customWidth="1"/>
    <col min="17" max="27" width="9.28125" style="4" customWidth="1"/>
  </cols>
  <sheetData>
    <row r="1" ht="4.5" customHeight="1">
      <c r="N1" s="61"/>
    </row>
    <row r="2" spans="1:27" s="1" customFormat="1" ht="75.75" customHeight="1">
      <c r="A2" s="6"/>
      <c r="B2" s="489"/>
      <c r="C2" s="490"/>
      <c r="D2" s="490"/>
      <c r="E2" s="490"/>
      <c r="F2" s="490"/>
      <c r="G2" s="490"/>
      <c r="H2" s="490"/>
      <c r="I2" s="490"/>
      <c r="J2" s="490"/>
      <c r="K2" s="490"/>
      <c r="L2" s="490"/>
      <c r="M2" s="490"/>
      <c r="N2" s="490"/>
      <c r="O2" s="490"/>
      <c r="P2" s="5"/>
      <c r="Q2" s="6"/>
      <c r="R2" s="6"/>
      <c r="S2" s="6"/>
      <c r="T2" s="6"/>
      <c r="U2" s="6"/>
      <c r="V2" s="6"/>
      <c r="W2" s="6"/>
      <c r="X2" s="6"/>
      <c r="Y2" s="6"/>
      <c r="Z2" s="6"/>
      <c r="AA2" s="6"/>
    </row>
    <row r="3" spans="1:19" ht="72.75" customHeight="1">
      <c r="A3" s="10"/>
      <c r="B3" s="491" t="s">
        <v>210</v>
      </c>
      <c r="C3" s="492"/>
      <c r="D3" s="492"/>
      <c r="E3" s="492"/>
      <c r="F3" s="492"/>
      <c r="G3" s="492"/>
      <c r="H3" s="492"/>
      <c r="I3" s="492"/>
      <c r="J3" s="492"/>
      <c r="K3" s="492"/>
      <c r="L3" s="492"/>
      <c r="M3" s="492"/>
      <c r="N3" s="492"/>
      <c r="O3" s="492"/>
      <c r="P3" s="493"/>
      <c r="S3" s="53"/>
    </row>
    <row r="4" spans="1:19" ht="24.75" customHeight="1" thickBot="1">
      <c r="A4" s="10"/>
      <c r="B4" s="494" t="s">
        <v>105</v>
      </c>
      <c r="C4" s="494"/>
      <c r="D4" s="108"/>
      <c r="E4" s="108"/>
      <c r="G4" s="112"/>
      <c r="H4" s="495" t="s">
        <v>101</v>
      </c>
      <c r="I4" s="495"/>
      <c r="J4" s="495"/>
      <c r="K4" s="495"/>
      <c r="L4" s="495"/>
      <c r="M4" s="495"/>
      <c r="N4" s="495"/>
      <c r="O4" s="495"/>
      <c r="P4" s="109"/>
      <c r="S4" s="53"/>
    </row>
    <row r="5" spans="1:37" ht="19.5" customHeight="1" thickBot="1">
      <c r="A5" s="10"/>
      <c r="B5" s="496"/>
      <c r="C5" s="496"/>
      <c r="D5" s="496"/>
      <c r="E5" s="496"/>
      <c r="F5" s="113"/>
      <c r="G5" s="113"/>
      <c r="H5" s="496" t="s">
        <v>9</v>
      </c>
      <c r="I5" s="496"/>
      <c r="J5" s="496"/>
      <c r="K5" s="496"/>
      <c r="L5" s="496"/>
      <c r="M5" s="496"/>
      <c r="N5" s="496"/>
      <c r="O5" s="496"/>
      <c r="P5" s="497"/>
      <c r="Q5" s="497"/>
      <c r="R5" s="497"/>
      <c r="S5" s="497"/>
      <c r="T5" s="497"/>
      <c r="U5" s="497"/>
      <c r="V5" s="497"/>
      <c r="W5" s="497"/>
      <c r="X5" s="497"/>
      <c r="Y5" s="497"/>
      <c r="Z5" s="109"/>
      <c r="AB5" s="4"/>
      <c r="AC5" s="53"/>
      <c r="AD5" s="4"/>
      <c r="AE5" s="4"/>
      <c r="AF5" s="4"/>
      <c r="AG5" s="4"/>
      <c r="AH5" s="4"/>
      <c r="AI5" s="4"/>
      <c r="AJ5" s="4"/>
      <c r="AK5" s="4"/>
    </row>
    <row r="6" spans="1:27" s="14" customFormat="1" ht="31.5" customHeight="1">
      <c r="A6" s="13"/>
      <c r="B6" s="498" t="s">
        <v>58</v>
      </c>
      <c r="C6" s="499"/>
      <c r="D6" s="499"/>
      <c r="E6" s="499"/>
      <c r="F6" s="499"/>
      <c r="G6" s="499"/>
      <c r="H6" s="499"/>
      <c r="I6" s="499"/>
      <c r="J6" s="499"/>
      <c r="K6" s="499"/>
      <c r="L6" s="499"/>
      <c r="M6" s="499"/>
      <c r="N6" s="499"/>
      <c r="O6" s="499"/>
      <c r="P6" s="499"/>
      <c r="Q6" s="13"/>
      <c r="R6" s="13"/>
      <c r="S6" s="13"/>
      <c r="T6" s="13"/>
      <c r="U6" s="13"/>
      <c r="V6" s="13"/>
      <c r="W6" s="13"/>
      <c r="X6" s="13"/>
      <c r="Y6" s="13"/>
      <c r="Z6" s="13"/>
      <c r="AA6" s="13"/>
    </row>
    <row r="7" spans="1:27" s="11" customFormat="1" ht="12.75">
      <c r="A7" s="10"/>
      <c r="B7" s="500" t="s">
        <v>135</v>
      </c>
      <c r="C7" s="501"/>
      <c r="D7" s="12"/>
      <c r="E7" s="12"/>
      <c r="F7" s="12"/>
      <c r="G7" s="16"/>
      <c r="H7" s="12"/>
      <c r="J7" s="16"/>
      <c r="K7" s="12"/>
      <c r="L7" s="12"/>
      <c r="M7" s="16"/>
      <c r="N7" s="16"/>
      <c r="P7" s="17"/>
      <c r="Q7" s="10"/>
      <c r="R7" s="10"/>
      <c r="S7" s="10"/>
      <c r="T7" s="10"/>
      <c r="U7" s="10"/>
      <c r="V7" s="10"/>
      <c r="W7" s="10"/>
      <c r="X7" s="10"/>
      <c r="Y7" s="10"/>
      <c r="Z7" s="10"/>
      <c r="AA7" s="10"/>
    </row>
    <row r="8" spans="1:27" s="19" customFormat="1" ht="15">
      <c r="A8" s="15"/>
      <c r="B8" s="501"/>
      <c r="C8" s="501"/>
      <c r="D8" s="18"/>
      <c r="E8" s="18"/>
      <c r="F8" s="18"/>
      <c r="G8" s="265"/>
      <c r="H8" s="485" t="s">
        <v>97</v>
      </c>
      <c r="I8" s="485"/>
      <c r="J8" s="265"/>
      <c r="K8" s="18"/>
      <c r="L8" s="18"/>
      <c r="M8" s="265"/>
      <c r="N8" s="485" t="s">
        <v>98</v>
      </c>
      <c r="O8" s="485"/>
      <c r="P8" s="20"/>
      <c r="Q8" s="15"/>
      <c r="R8" s="147"/>
      <c r="S8" s="147"/>
      <c r="T8" s="15"/>
      <c r="U8" s="15"/>
      <c r="V8" s="15"/>
      <c r="W8" s="15"/>
      <c r="X8" s="15"/>
      <c r="Y8" s="15"/>
      <c r="Z8" s="15"/>
      <c r="AA8" s="15"/>
    </row>
    <row r="9" spans="1:27" s="19" customFormat="1" ht="15">
      <c r="A9" s="15"/>
      <c r="B9" s="501"/>
      <c r="C9" s="501"/>
      <c r="D9" s="18"/>
      <c r="E9" s="18"/>
      <c r="F9" s="18"/>
      <c r="G9" s="22"/>
      <c r="H9" s="18"/>
      <c r="I9" s="58" t="s">
        <v>9</v>
      </c>
      <c r="J9" s="22"/>
      <c r="K9" s="18"/>
      <c r="L9" s="18"/>
      <c r="M9" s="22"/>
      <c r="N9" s="22"/>
      <c r="O9" s="58"/>
      <c r="P9" s="23"/>
      <c r="Q9" s="15"/>
      <c r="R9" s="76"/>
      <c r="S9" s="76"/>
      <c r="T9" s="15"/>
      <c r="U9" s="15"/>
      <c r="V9" s="15"/>
      <c r="W9" s="15"/>
      <c r="X9" s="15"/>
      <c r="Y9" s="15"/>
      <c r="Z9" s="15"/>
      <c r="AA9" s="15"/>
    </row>
    <row r="10" spans="1:27" s="19" customFormat="1" ht="15.75" thickBot="1">
      <c r="A10" s="15"/>
      <c r="B10" s="486" t="s">
        <v>17</v>
      </c>
      <c r="C10" s="486"/>
      <c r="D10" s="474"/>
      <c r="E10" s="474"/>
      <c r="F10" s="474"/>
      <c r="G10" s="474"/>
      <c r="H10" s="474"/>
      <c r="I10" s="474"/>
      <c r="J10" s="235"/>
      <c r="K10" s="235"/>
      <c r="L10" s="235"/>
      <c r="M10" s="236"/>
      <c r="N10" s="236"/>
      <c r="O10" s="487"/>
      <c r="P10" s="487"/>
      <c r="Q10" s="15"/>
      <c r="R10" s="76"/>
      <c r="S10" s="146"/>
      <c r="T10" s="76"/>
      <c r="U10" s="15"/>
      <c r="V10" s="15"/>
      <c r="W10" s="15"/>
      <c r="X10" s="15"/>
      <c r="Y10" s="15"/>
      <c r="Z10" s="15"/>
      <c r="AA10" s="15"/>
    </row>
    <row r="11" spans="1:27" s="19" customFormat="1" ht="15.75" thickBot="1">
      <c r="A11" s="15"/>
      <c r="B11" s="276">
        <v>1</v>
      </c>
      <c r="C11" s="19" t="s">
        <v>77</v>
      </c>
      <c r="D11" s="18"/>
      <c r="E11" s="18"/>
      <c r="F11" s="18"/>
      <c r="G11" s="25"/>
      <c r="H11" s="484">
        <v>0</v>
      </c>
      <c r="I11" s="456"/>
      <c r="J11" s="25"/>
      <c r="K11" s="73"/>
      <c r="L11" s="18"/>
      <c r="M11" s="25"/>
      <c r="N11" s="484">
        <v>0</v>
      </c>
      <c r="O11" s="484"/>
      <c r="Q11" s="104"/>
      <c r="R11" s="76" t="s">
        <v>9</v>
      </c>
      <c r="S11" s="76"/>
      <c r="T11" s="76"/>
      <c r="U11" s="15"/>
      <c r="V11" s="15"/>
      <c r="W11" s="15"/>
      <c r="X11" s="15"/>
      <c r="Y11" s="15"/>
      <c r="Z11" s="15"/>
      <c r="AA11" s="15"/>
    </row>
    <row r="12" spans="1:27" s="19" customFormat="1" ht="15">
      <c r="A12" s="15"/>
      <c r="B12" s="49"/>
      <c r="C12" s="55" t="s">
        <v>144</v>
      </c>
      <c r="D12" s="18"/>
      <c r="E12" s="18"/>
      <c r="F12" s="18"/>
      <c r="G12" s="25"/>
      <c r="H12" s="482">
        <f>SUM(H11:H11)</f>
        <v>0</v>
      </c>
      <c r="I12" s="462"/>
      <c r="J12" s="25"/>
      <c r="K12" s="18"/>
      <c r="L12" s="18"/>
      <c r="M12" s="25"/>
      <c r="N12" s="482">
        <f>SUM(N11:N11)</f>
        <v>0</v>
      </c>
      <c r="O12" s="483"/>
      <c r="Q12" s="104"/>
      <c r="R12" s="76">
        <v>0</v>
      </c>
      <c r="S12" s="76"/>
      <c r="T12" s="76"/>
      <c r="U12" s="15"/>
      <c r="V12" s="15"/>
      <c r="W12" s="15"/>
      <c r="X12" s="15"/>
      <c r="Y12" s="15"/>
      <c r="Z12" s="15"/>
      <c r="AA12" s="15"/>
    </row>
    <row r="13" spans="1:27" s="19" customFormat="1" ht="15.75" thickBot="1">
      <c r="A13" s="15"/>
      <c r="B13" s="273" t="s">
        <v>66</v>
      </c>
      <c r="C13" s="237"/>
      <c r="D13" s="238"/>
      <c r="E13" s="238"/>
      <c r="F13" s="238"/>
      <c r="G13" s="239"/>
      <c r="H13" s="238"/>
      <c r="I13" s="240"/>
      <c r="J13" s="239"/>
      <c r="K13" s="238"/>
      <c r="L13" s="238"/>
      <c r="M13" s="239"/>
      <c r="N13" s="241"/>
      <c r="O13" s="447"/>
      <c r="P13" s="447"/>
      <c r="Q13" s="104"/>
      <c r="R13" s="62">
        <v>0.26</v>
      </c>
      <c r="S13" s="76"/>
      <c r="T13" s="76"/>
      <c r="U13" s="15"/>
      <c r="V13" s="15"/>
      <c r="W13" s="15"/>
      <c r="X13" s="15"/>
      <c r="Y13" s="15"/>
      <c r="Z13" s="15"/>
      <c r="AA13" s="15"/>
    </row>
    <row r="14" spans="1:27" s="19" customFormat="1" ht="15.75" thickBot="1">
      <c r="A14" s="15"/>
      <c r="B14" s="276">
        <v>1</v>
      </c>
      <c r="C14" s="19" t="s">
        <v>142</v>
      </c>
      <c r="D14" s="24" t="s">
        <v>9</v>
      </c>
      <c r="E14" s="24"/>
      <c r="F14" s="72"/>
      <c r="G14" s="25" t="s">
        <v>9</v>
      </c>
      <c r="H14" s="484">
        <v>0</v>
      </c>
      <c r="I14" s="484"/>
      <c r="J14" s="25" t="s">
        <v>9</v>
      </c>
      <c r="K14" s="72"/>
      <c r="L14" s="72"/>
      <c r="M14" s="25" t="s">
        <v>9</v>
      </c>
      <c r="N14" s="484">
        <v>0</v>
      </c>
      <c r="O14" s="484"/>
      <c r="P14" s="19" t="s">
        <v>9</v>
      </c>
      <c r="Q14" s="104"/>
      <c r="R14" s="76">
        <v>0.27</v>
      </c>
      <c r="S14" s="76"/>
      <c r="T14" s="76"/>
      <c r="U14" s="104"/>
      <c r="V14" s="104"/>
      <c r="W14" s="104"/>
      <c r="X14" s="104"/>
      <c r="Y14" s="15"/>
      <c r="Z14" s="15"/>
      <c r="AA14" s="15"/>
    </row>
    <row r="15" spans="1:27" s="19" customFormat="1" ht="15.75" thickBot="1">
      <c r="A15" s="15"/>
      <c r="B15" s="276">
        <v>2</v>
      </c>
      <c r="C15" s="19" t="s">
        <v>143</v>
      </c>
      <c r="D15" s="24" t="s">
        <v>9</v>
      </c>
      <c r="E15" s="24"/>
      <c r="F15" s="72"/>
      <c r="G15" s="25" t="s">
        <v>9</v>
      </c>
      <c r="H15" s="484">
        <v>0</v>
      </c>
      <c r="I15" s="484"/>
      <c r="J15" s="25" t="s">
        <v>9</v>
      </c>
      <c r="K15" s="72"/>
      <c r="L15" s="72"/>
      <c r="M15" s="25" t="s">
        <v>9</v>
      </c>
      <c r="N15" s="484">
        <v>0</v>
      </c>
      <c r="O15" s="484"/>
      <c r="P15" s="19" t="s">
        <v>9</v>
      </c>
      <c r="Q15" s="104"/>
      <c r="R15" s="76">
        <v>0.26</v>
      </c>
      <c r="S15" s="76"/>
      <c r="T15" s="76"/>
      <c r="U15" s="104"/>
      <c r="V15" s="104"/>
      <c r="W15" s="104"/>
      <c r="X15" s="104"/>
      <c r="Y15" s="15"/>
      <c r="Z15" s="15"/>
      <c r="AA15" s="15"/>
    </row>
    <row r="16" spans="1:27" s="19" customFormat="1" ht="15">
      <c r="A16" s="15"/>
      <c r="B16" s="50"/>
      <c r="C16" s="55" t="s">
        <v>145</v>
      </c>
      <c r="D16" s="18"/>
      <c r="E16" s="18"/>
      <c r="F16" s="18"/>
      <c r="G16" s="27"/>
      <c r="H16" s="479">
        <f>SUM(H14:H15)</f>
        <v>0</v>
      </c>
      <c r="I16" s="480"/>
      <c r="J16" s="27"/>
      <c r="K16" s="18"/>
      <c r="L16" s="18"/>
      <c r="M16" s="27"/>
      <c r="N16" s="479">
        <f>SUM(N14:N15)</f>
        <v>0</v>
      </c>
      <c r="O16" s="481"/>
      <c r="Q16" s="104"/>
      <c r="R16" s="76">
        <v>0.25</v>
      </c>
      <c r="S16" s="76"/>
      <c r="T16" s="76"/>
      <c r="U16" s="104"/>
      <c r="V16" s="104"/>
      <c r="W16" s="104"/>
      <c r="X16" s="104"/>
      <c r="Y16" s="15"/>
      <c r="Z16" s="15"/>
      <c r="AA16" s="15"/>
    </row>
    <row r="17" spans="1:27" s="19" customFormat="1" ht="15.75" thickBot="1">
      <c r="A17" s="15"/>
      <c r="B17" s="273" t="s">
        <v>67</v>
      </c>
      <c r="C17" s="267"/>
      <c r="D17" s="238"/>
      <c r="E17" s="238"/>
      <c r="F17" s="238"/>
      <c r="G17" s="239"/>
      <c r="H17" s="238"/>
      <c r="I17" s="240"/>
      <c r="J17" s="239"/>
      <c r="K17" s="238"/>
      <c r="L17" s="238"/>
      <c r="M17" s="239"/>
      <c r="N17" s="241"/>
      <c r="O17" s="447"/>
      <c r="P17" s="447"/>
      <c r="Q17" s="104"/>
      <c r="R17" s="76"/>
      <c r="S17" s="76"/>
      <c r="T17" s="76"/>
      <c r="U17" s="104"/>
      <c r="V17" s="104"/>
      <c r="W17" s="104"/>
      <c r="X17" s="104"/>
      <c r="Y17" s="15"/>
      <c r="Z17" s="15"/>
      <c r="AA17" s="15"/>
    </row>
    <row r="18" spans="1:27" s="19" customFormat="1" ht="15.75" thickBot="1">
      <c r="A18" s="15"/>
      <c r="B18" s="276">
        <v>1</v>
      </c>
      <c r="C18" s="19" t="s">
        <v>24</v>
      </c>
      <c r="D18" s="18"/>
      <c r="E18" s="73"/>
      <c r="F18" s="73"/>
      <c r="G18" s="29"/>
      <c r="H18" s="456">
        <v>0</v>
      </c>
      <c r="I18" s="456"/>
      <c r="J18" s="29"/>
      <c r="K18" s="73"/>
      <c r="L18" s="73"/>
      <c r="M18" s="29"/>
      <c r="N18" s="456">
        <v>0</v>
      </c>
      <c r="O18" s="456"/>
      <c r="Q18" s="104"/>
      <c r="R18" s="76"/>
      <c r="S18" s="76"/>
      <c r="T18" s="76"/>
      <c r="U18" s="104"/>
      <c r="V18" s="104"/>
      <c r="W18" s="104"/>
      <c r="X18" s="104"/>
      <c r="Y18" s="15"/>
      <c r="Z18" s="15"/>
      <c r="AA18" s="15"/>
    </row>
    <row r="19" spans="1:27" s="19" customFormat="1" ht="15.75" thickBot="1">
      <c r="A19" s="15"/>
      <c r="B19" s="276">
        <v>2</v>
      </c>
      <c r="C19" s="19" t="s">
        <v>78</v>
      </c>
      <c r="D19" s="18"/>
      <c r="E19" s="73"/>
      <c r="F19" s="73"/>
      <c r="G19" s="29"/>
      <c r="H19" s="456">
        <v>0</v>
      </c>
      <c r="I19" s="456"/>
      <c r="J19" s="29"/>
      <c r="K19" s="73"/>
      <c r="L19" s="73"/>
      <c r="M19" s="29"/>
      <c r="N19" s="456">
        <v>0</v>
      </c>
      <c r="O19" s="456"/>
      <c r="Q19" s="104"/>
      <c r="R19" s="76"/>
      <c r="S19" s="76"/>
      <c r="T19" s="76"/>
      <c r="U19" s="104"/>
      <c r="V19" s="104"/>
      <c r="W19" s="104"/>
      <c r="X19" s="104"/>
      <c r="Y19" s="15"/>
      <c r="Z19" s="15"/>
      <c r="AA19" s="15"/>
    </row>
    <row r="20" spans="1:27" s="19" customFormat="1" ht="15.75" thickBot="1">
      <c r="A20" s="15"/>
      <c r="B20" s="276">
        <v>3</v>
      </c>
      <c r="C20" s="19" t="s">
        <v>14</v>
      </c>
      <c r="D20" s="18"/>
      <c r="E20" s="73"/>
      <c r="F20" s="73"/>
      <c r="G20" s="29"/>
      <c r="H20" s="456">
        <v>0</v>
      </c>
      <c r="I20" s="456"/>
      <c r="J20" s="29"/>
      <c r="K20" s="73"/>
      <c r="L20" s="73"/>
      <c r="M20" s="29"/>
      <c r="N20" s="456">
        <v>0</v>
      </c>
      <c r="O20" s="456"/>
      <c r="Q20" s="104"/>
      <c r="R20" s="104"/>
      <c r="S20" s="104"/>
      <c r="T20" s="104"/>
      <c r="U20" s="104"/>
      <c r="V20" s="104"/>
      <c r="W20" s="104"/>
      <c r="X20" s="104"/>
      <c r="Y20" s="15"/>
      <c r="Z20" s="15"/>
      <c r="AA20" s="15"/>
    </row>
    <row r="21" spans="1:27" s="19" customFormat="1" ht="15.75" thickBot="1">
      <c r="A21" s="15"/>
      <c r="B21" s="276">
        <v>4</v>
      </c>
      <c r="C21" s="15" t="s">
        <v>13</v>
      </c>
      <c r="D21" s="28" t="s">
        <v>9</v>
      </c>
      <c r="E21" s="105"/>
      <c r="F21" s="105"/>
      <c r="G21" s="32" t="s">
        <v>9</v>
      </c>
      <c r="H21" s="478">
        <v>0</v>
      </c>
      <c r="I21" s="478"/>
      <c r="J21" s="32" t="s">
        <v>9</v>
      </c>
      <c r="K21" s="105"/>
      <c r="L21" s="105"/>
      <c r="M21" s="32" t="s">
        <v>9</v>
      </c>
      <c r="N21" s="478">
        <v>0</v>
      </c>
      <c r="O21" s="478"/>
      <c r="P21" s="19" t="s">
        <v>9</v>
      </c>
      <c r="Q21" s="104"/>
      <c r="R21" s="104"/>
      <c r="S21" s="104"/>
      <c r="T21" s="104"/>
      <c r="U21" s="104"/>
      <c r="V21" s="104"/>
      <c r="W21" s="104"/>
      <c r="X21" s="104"/>
      <c r="Y21" s="15"/>
      <c r="Z21" s="15"/>
      <c r="AA21" s="15"/>
    </row>
    <row r="22" spans="1:27" s="19" customFormat="1" ht="15.75" thickBot="1">
      <c r="A22" s="15"/>
      <c r="B22" s="276">
        <v>5</v>
      </c>
      <c r="C22" s="19" t="s">
        <v>79</v>
      </c>
      <c r="D22" s="24" t="s">
        <v>9</v>
      </c>
      <c r="E22" s="73"/>
      <c r="F22" s="73"/>
      <c r="G22" s="251" t="s">
        <v>10</v>
      </c>
      <c r="H22" s="454">
        <v>0</v>
      </c>
      <c r="I22" s="454"/>
      <c r="J22" s="251" t="s">
        <v>4</v>
      </c>
      <c r="K22" s="73"/>
      <c r="L22" s="73"/>
      <c r="M22" s="251" t="s">
        <v>32</v>
      </c>
      <c r="N22" s="454">
        <v>0</v>
      </c>
      <c r="O22" s="454"/>
      <c r="P22" s="57" t="s">
        <v>4</v>
      </c>
      <c r="Q22" s="104" t="s">
        <v>4</v>
      </c>
      <c r="R22" s="104"/>
      <c r="S22" s="104"/>
      <c r="T22" s="104"/>
      <c r="U22" s="104"/>
      <c r="V22" s="104"/>
      <c r="W22" s="104"/>
      <c r="X22" s="104"/>
      <c r="Y22" s="15"/>
      <c r="Z22" s="15"/>
      <c r="AA22" s="15"/>
    </row>
    <row r="23" spans="1:27" s="19" customFormat="1" ht="15.75" thickBot="1">
      <c r="A23" s="15"/>
      <c r="B23" s="276">
        <v>6</v>
      </c>
      <c r="C23" s="19" t="s">
        <v>15</v>
      </c>
      <c r="D23" s="18"/>
      <c r="E23" s="73"/>
      <c r="F23" s="73"/>
      <c r="G23" s="29"/>
      <c r="H23" s="456">
        <v>0</v>
      </c>
      <c r="I23" s="456"/>
      <c r="J23" s="29"/>
      <c r="K23" s="73"/>
      <c r="L23" s="73"/>
      <c r="M23" s="29"/>
      <c r="N23" s="456">
        <v>0</v>
      </c>
      <c r="O23" s="456"/>
      <c r="Q23" s="104"/>
      <c r="R23" s="104"/>
      <c r="S23" s="104"/>
      <c r="T23" s="104"/>
      <c r="U23" s="104"/>
      <c r="V23" s="104"/>
      <c r="W23" s="104"/>
      <c r="X23" s="104"/>
      <c r="Y23" s="15"/>
      <c r="Z23" s="15"/>
      <c r="AA23" s="15"/>
    </row>
    <row r="24" spans="1:27" s="19" customFormat="1" ht="15.75" thickBot="1">
      <c r="A24" s="15"/>
      <c r="B24" s="276">
        <v>7</v>
      </c>
      <c r="C24" s="19" t="s">
        <v>136</v>
      </c>
      <c r="D24" s="18"/>
      <c r="E24" s="73"/>
      <c r="F24" s="73"/>
      <c r="G24" s="29"/>
      <c r="H24" s="456">
        <v>0</v>
      </c>
      <c r="I24" s="456"/>
      <c r="J24" s="29"/>
      <c r="K24" s="73"/>
      <c r="L24" s="73"/>
      <c r="M24" s="29"/>
      <c r="N24" s="456">
        <v>0</v>
      </c>
      <c r="O24" s="456"/>
      <c r="Q24" s="104"/>
      <c r="R24" s="104"/>
      <c r="S24" s="104"/>
      <c r="T24" s="104"/>
      <c r="U24" s="104"/>
      <c r="V24" s="104"/>
      <c r="W24" s="104"/>
      <c r="X24" s="104"/>
      <c r="Y24" s="15"/>
      <c r="Z24" s="15"/>
      <c r="AA24" s="15"/>
    </row>
    <row r="25" spans="1:27" s="19" customFormat="1" ht="15.75" thickBot="1">
      <c r="A25" s="15"/>
      <c r="B25" s="276">
        <v>8</v>
      </c>
      <c r="C25" s="19" t="s">
        <v>3</v>
      </c>
      <c r="D25" s="18"/>
      <c r="E25" s="249" t="s">
        <v>30</v>
      </c>
      <c r="F25" s="249" t="s">
        <v>31</v>
      </c>
      <c r="G25" s="29"/>
      <c r="H25" s="477"/>
      <c r="I25" s="477"/>
      <c r="J25" s="29"/>
      <c r="K25" s="249" t="s">
        <v>30</v>
      </c>
      <c r="L25" s="249" t="s">
        <v>31</v>
      </c>
      <c r="M25" s="29"/>
      <c r="N25" s="477"/>
      <c r="O25" s="477"/>
      <c r="Q25" s="104"/>
      <c r="R25" s="104"/>
      <c r="S25" s="104"/>
      <c r="T25" s="104"/>
      <c r="U25" s="104"/>
      <c r="V25" s="104"/>
      <c r="W25" s="104"/>
      <c r="X25" s="104"/>
      <c r="Y25" s="15"/>
      <c r="Z25" s="15"/>
      <c r="AA25" s="15"/>
    </row>
    <row r="26" spans="1:27" s="19" customFormat="1" ht="15.75" thickBot="1">
      <c r="A26" s="15"/>
      <c r="B26" s="49" t="s">
        <v>9</v>
      </c>
      <c r="D26" s="18"/>
      <c r="E26" s="250"/>
      <c r="F26" s="257">
        <v>0</v>
      </c>
      <c r="G26" s="29"/>
      <c r="H26" s="475">
        <f>E26*F26</f>
        <v>0</v>
      </c>
      <c r="I26" s="476"/>
      <c r="J26" s="260"/>
      <c r="K26" s="258"/>
      <c r="L26" s="259">
        <v>0</v>
      </c>
      <c r="M26" s="261"/>
      <c r="N26" s="475">
        <f>K26*L26</f>
        <v>0</v>
      </c>
      <c r="O26" s="476"/>
      <c r="Q26" s="104"/>
      <c r="R26" s="104"/>
      <c r="S26" s="104"/>
      <c r="T26" s="104"/>
      <c r="U26" s="104"/>
      <c r="V26" s="104"/>
      <c r="W26" s="104"/>
      <c r="X26" s="104"/>
      <c r="Y26" s="15"/>
      <c r="Z26" s="15"/>
      <c r="AA26" s="15"/>
    </row>
    <row r="27" spans="1:27" s="19" customFormat="1" ht="15">
      <c r="A27" s="15"/>
      <c r="B27" s="50"/>
      <c r="C27" s="55" t="s">
        <v>146</v>
      </c>
      <c r="D27" s="18"/>
      <c r="E27" s="18"/>
      <c r="F27" s="256"/>
      <c r="G27" s="27"/>
      <c r="H27" s="461">
        <f>(H18+H19+H20+H21-H22+H23+H24+H26)</f>
        <v>0</v>
      </c>
      <c r="I27" s="467"/>
      <c r="J27" s="27"/>
      <c r="K27" s="18"/>
      <c r="L27" s="18"/>
      <c r="M27" s="27"/>
      <c r="N27" s="461">
        <f>(N18+N19+N20+N21-N22+N23+N24+N26)</f>
        <v>0</v>
      </c>
      <c r="O27" s="467"/>
      <c r="Q27" s="104"/>
      <c r="R27" s="104"/>
      <c r="S27" s="104"/>
      <c r="T27" s="104"/>
      <c r="U27" s="104"/>
      <c r="V27" s="104"/>
      <c r="W27" s="104"/>
      <c r="X27" s="104"/>
      <c r="Y27" s="15"/>
      <c r="Z27" s="15"/>
      <c r="AA27" s="15"/>
    </row>
    <row r="28" spans="1:27" s="19" customFormat="1" ht="15.75" thickBot="1">
      <c r="A28" s="15"/>
      <c r="B28" s="273" t="s">
        <v>68</v>
      </c>
      <c r="C28" s="267"/>
      <c r="D28" s="238"/>
      <c r="E28" s="238"/>
      <c r="F28" s="238"/>
      <c r="G28" s="239"/>
      <c r="H28" s="238"/>
      <c r="I28" s="240"/>
      <c r="J28" s="239"/>
      <c r="K28" s="238"/>
      <c r="L28" s="238"/>
      <c r="M28" s="239"/>
      <c r="N28" s="241"/>
      <c r="O28" s="447"/>
      <c r="P28" s="447"/>
      <c r="Q28" s="104"/>
      <c r="R28" s="104"/>
      <c r="S28" s="104"/>
      <c r="T28" s="104"/>
      <c r="U28" s="104"/>
      <c r="V28" s="104"/>
      <c r="W28" s="104"/>
      <c r="X28" s="104"/>
      <c r="Y28" s="15"/>
      <c r="Z28" s="15"/>
      <c r="AA28" s="15"/>
    </row>
    <row r="29" spans="1:27" s="19" customFormat="1" ht="15.75" thickBot="1">
      <c r="A29" s="15"/>
      <c r="B29" s="276">
        <v>1</v>
      </c>
      <c r="C29" s="19" t="s">
        <v>64</v>
      </c>
      <c r="D29" s="18"/>
      <c r="E29" s="18"/>
      <c r="F29" s="73"/>
      <c r="G29" s="29"/>
      <c r="H29" s="456">
        <v>0</v>
      </c>
      <c r="I29" s="456"/>
      <c r="J29" s="29"/>
      <c r="K29" s="73"/>
      <c r="L29" s="73"/>
      <c r="M29" s="29"/>
      <c r="N29" s="456">
        <v>0</v>
      </c>
      <c r="O29" s="456"/>
      <c r="Q29" s="15"/>
      <c r="R29" s="147"/>
      <c r="S29" s="147"/>
      <c r="T29" s="147"/>
      <c r="U29" s="15"/>
      <c r="V29" s="15"/>
      <c r="W29" s="15"/>
      <c r="X29" s="15"/>
      <c r="Y29" s="15"/>
      <c r="Z29" s="15"/>
      <c r="AA29" s="15"/>
    </row>
    <row r="30" spans="1:27" s="19" customFormat="1" ht="15">
      <c r="A30" s="15"/>
      <c r="B30" s="50"/>
      <c r="C30" s="55" t="s">
        <v>147</v>
      </c>
      <c r="D30" s="18"/>
      <c r="E30" s="18"/>
      <c r="F30" s="18"/>
      <c r="G30" s="27"/>
      <c r="H30" s="461">
        <f>SUM(H29)</f>
        <v>0</v>
      </c>
      <c r="I30" s="462"/>
      <c r="J30" s="27"/>
      <c r="K30" s="73"/>
      <c r="L30" s="73"/>
      <c r="M30" s="27"/>
      <c r="N30" s="461">
        <f>SUM(N29)</f>
        <v>0</v>
      </c>
      <c r="O30" s="467"/>
      <c r="Q30" s="15"/>
      <c r="R30" s="147"/>
      <c r="S30" s="147"/>
      <c r="T30" s="147"/>
      <c r="U30" s="15"/>
      <c r="V30" s="15"/>
      <c r="W30" s="15"/>
      <c r="X30" s="15"/>
      <c r="Y30" s="15"/>
      <c r="Z30" s="15"/>
      <c r="AA30" s="15"/>
    </row>
    <row r="31" spans="1:27" s="19" customFormat="1" ht="15.75" thickBot="1">
      <c r="A31" s="15"/>
      <c r="B31" s="473" t="s">
        <v>69</v>
      </c>
      <c r="C31" s="474"/>
      <c r="D31" s="474"/>
      <c r="E31" s="474"/>
      <c r="F31" s="474"/>
      <c r="G31" s="474"/>
      <c r="H31" s="474"/>
      <c r="I31" s="474"/>
      <c r="J31" s="474"/>
      <c r="K31" s="474"/>
      <c r="L31" s="474"/>
      <c r="M31" s="474"/>
      <c r="N31" s="474"/>
      <c r="O31" s="474"/>
      <c r="P31" s="474"/>
      <c r="Q31" s="15"/>
      <c r="R31" s="15"/>
      <c r="S31" s="15"/>
      <c r="T31" s="15"/>
      <c r="U31" s="15"/>
      <c r="V31" s="15"/>
      <c r="W31" s="15"/>
      <c r="X31" s="15"/>
      <c r="Y31" s="15"/>
      <c r="Z31" s="15"/>
      <c r="AA31" s="15"/>
    </row>
    <row r="32" spans="1:27" s="19" customFormat="1" ht="15.75" thickBot="1">
      <c r="A32" s="15"/>
      <c r="B32" s="276">
        <v>1</v>
      </c>
      <c r="C32" s="19" t="s">
        <v>29</v>
      </c>
      <c r="D32" s="18"/>
      <c r="E32" s="18"/>
      <c r="F32" s="73"/>
      <c r="G32" s="29"/>
      <c r="H32" s="456">
        <v>0</v>
      </c>
      <c r="I32" s="456"/>
      <c r="J32" s="29"/>
      <c r="K32" s="73"/>
      <c r="L32" s="73"/>
      <c r="M32" s="29"/>
      <c r="N32" s="456">
        <v>0</v>
      </c>
      <c r="O32" s="456"/>
      <c r="Q32" s="15"/>
      <c r="R32" s="15"/>
      <c r="S32" s="15"/>
      <c r="T32" s="15"/>
      <c r="U32" s="15"/>
      <c r="V32" s="15"/>
      <c r="W32" s="15"/>
      <c r="X32" s="15"/>
      <c r="Y32" s="15"/>
      <c r="Z32" s="15"/>
      <c r="AA32" s="15"/>
    </row>
    <row r="33" spans="1:27" s="19" customFormat="1" ht="15.75" thickBot="1">
      <c r="A33" s="15"/>
      <c r="B33" s="276">
        <v>2</v>
      </c>
      <c r="C33" s="19" t="s">
        <v>25</v>
      </c>
      <c r="D33" s="24" t="s">
        <v>9</v>
      </c>
      <c r="E33" s="24"/>
      <c r="F33" s="72"/>
      <c r="G33" s="251" t="s">
        <v>10</v>
      </c>
      <c r="H33" s="454">
        <v>0</v>
      </c>
      <c r="I33" s="454"/>
      <c r="J33" s="251" t="s">
        <v>4</v>
      </c>
      <c r="K33" s="72"/>
      <c r="L33" s="72"/>
      <c r="M33" s="251" t="s">
        <v>32</v>
      </c>
      <c r="N33" s="454">
        <v>0</v>
      </c>
      <c r="O33" s="454"/>
      <c r="P33" s="57" t="s">
        <v>4</v>
      </c>
      <c r="Q33" s="104" t="s">
        <v>4</v>
      </c>
      <c r="R33" s="15"/>
      <c r="S33" s="15"/>
      <c r="T33" s="15"/>
      <c r="U33" s="15"/>
      <c r="V33" s="15"/>
      <c r="W33" s="15"/>
      <c r="X33" s="15"/>
      <c r="Y33" s="15"/>
      <c r="Z33" s="15"/>
      <c r="AA33" s="15"/>
    </row>
    <row r="34" spans="1:27" s="19" customFormat="1" ht="15.75" thickBot="1">
      <c r="A34" s="62"/>
      <c r="B34" s="276">
        <v>3</v>
      </c>
      <c r="C34" s="19" t="s">
        <v>14</v>
      </c>
      <c r="D34" s="24"/>
      <c r="E34" s="24"/>
      <c r="F34" s="72"/>
      <c r="G34" s="252"/>
      <c r="H34" s="469">
        <v>0</v>
      </c>
      <c r="I34" s="469"/>
      <c r="J34" s="252"/>
      <c r="K34" s="72"/>
      <c r="L34" s="72"/>
      <c r="M34" s="252"/>
      <c r="N34" s="469">
        <v>0</v>
      </c>
      <c r="O34" s="469"/>
      <c r="P34" s="57"/>
      <c r="Q34" s="15"/>
      <c r="R34" s="15"/>
      <c r="S34" s="15"/>
      <c r="T34" s="15"/>
      <c r="U34" s="15"/>
      <c r="V34" s="15"/>
      <c r="W34" s="15"/>
      <c r="X34" s="15"/>
      <c r="Y34" s="15"/>
      <c r="Z34" s="15"/>
      <c r="AA34" s="15"/>
    </row>
    <row r="35" spans="2:26" ht="15">
      <c r="B35" s="54"/>
      <c r="C35" s="55" t="s">
        <v>173</v>
      </c>
      <c r="G35" s="56"/>
      <c r="H35" s="470">
        <f>(H32-H33+H34)</f>
        <v>0</v>
      </c>
      <c r="I35" s="462"/>
      <c r="J35" s="56"/>
      <c r="M35" s="56"/>
      <c r="N35" s="470">
        <f>(N32-N33+N34)</f>
        <v>0</v>
      </c>
      <c r="O35" s="462"/>
      <c r="Q35" s="126"/>
      <c r="R35" s="126"/>
      <c r="S35" s="126"/>
      <c r="T35" s="127"/>
      <c r="U35" s="126"/>
      <c r="V35" s="126"/>
      <c r="W35" s="126"/>
      <c r="X35" s="126"/>
      <c r="Y35" s="126"/>
      <c r="Z35" s="126"/>
    </row>
    <row r="36" spans="2:26" ht="12.75">
      <c r="B36" s="471" t="s">
        <v>80</v>
      </c>
      <c r="C36" s="472"/>
      <c r="D36" s="472"/>
      <c r="E36" s="472"/>
      <c r="F36" s="472"/>
      <c r="G36" s="472"/>
      <c r="H36" s="472"/>
      <c r="I36" s="472"/>
      <c r="J36" s="472"/>
      <c r="K36" s="472"/>
      <c r="L36" s="472"/>
      <c r="M36" s="472"/>
      <c r="N36" s="472"/>
      <c r="O36" s="472"/>
      <c r="P36" s="472"/>
      <c r="Q36" s="126"/>
      <c r="R36" s="126"/>
      <c r="S36" s="126"/>
      <c r="T36" s="127"/>
      <c r="U36" s="126"/>
      <c r="V36" s="126"/>
      <c r="W36" s="126"/>
      <c r="X36" s="126"/>
      <c r="Y36" s="126"/>
      <c r="Z36" s="126"/>
    </row>
    <row r="37" spans="1:27" s="19" customFormat="1" ht="15">
      <c r="A37" s="15"/>
      <c r="B37" s="471" t="s">
        <v>151</v>
      </c>
      <c r="C37" s="472"/>
      <c r="D37" s="472"/>
      <c r="E37" s="472"/>
      <c r="F37" s="472"/>
      <c r="G37" s="472"/>
      <c r="H37" s="472"/>
      <c r="I37" s="472"/>
      <c r="J37" s="472"/>
      <c r="K37" s="472"/>
      <c r="L37" s="472"/>
      <c r="M37" s="472"/>
      <c r="N37" s="472"/>
      <c r="O37" s="472"/>
      <c r="P37" s="472"/>
      <c r="Q37" s="15"/>
      <c r="R37" s="15"/>
      <c r="S37" s="15"/>
      <c r="T37" s="15"/>
      <c r="U37" s="15"/>
      <c r="V37" s="15"/>
      <c r="W37" s="15"/>
      <c r="X37" s="15"/>
      <c r="Y37" s="15"/>
      <c r="Z37" s="15"/>
      <c r="AA37" s="15"/>
    </row>
    <row r="38" spans="1:27" s="19" customFormat="1" ht="15.75" thickBot="1">
      <c r="A38" s="15"/>
      <c r="B38" s="273" t="s">
        <v>70</v>
      </c>
      <c r="C38" s="267"/>
      <c r="D38" s="238"/>
      <c r="E38" s="238"/>
      <c r="F38" s="238"/>
      <c r="G38" s="239"/>
      <c r="H38" s="238"/>
      <c r="I38" s="240"/>
      <c r="J38" s="239"/>
      <c r="K38" s="238"/>
      <c r="L38" s="238"/>
      <c r="M38" s="239"/>
      <c r="N38" s="241"/>
      <c r="O38" s="447"/>
      <c r="P38" s="447"/>
      <c r="Q38" s="15"/>
      <c r="R38" s="15"/>
      <c r="S38" s="15"/>
      <c r="T38" s="15"/>
      <c r="U38" s="15"/>
      <c r="V38" s="15"/>
      <c r="W38" s="15"/>
      <c r="X38" s="15"/>
      <c r="Y38" s="15"/>
      <c r="Z38" s="15"/>
      <c r="AA38" s="15"/>
    </row>
    <row r="39" spans="1:27" s="19" customFormat="1" ht="15.75" thickBot="1">
      <c r="A39" s="15"/>
      <c r="B39" s="276">
        <v>1</v>
      </c>
      <c r="C39" s="19" t="s">
        <v>16</v>
      </c>
      <c r="D39" s="18"/>
      <c r="E39" s="73"/>
      <c r="F39" s="73"/>
      <c r="G39" s="29"/>
      <c r="H39" s="456">
        <v>0</v>
      </c>
      <c r="I39" s="456"/>
      <c r="J39" s="29"/>
      <c r="K39" s="73"/>
      <c r="L39" s="73"/>
      <c r="M39" s="29"/>
      <c r="N39" s="456">
        <v>0</v>
      </c>
      <c r="O39" s="456"/>
      <c r="Q39" s="15"/>
      <c r="R39" s="15"/>
      <c r="S39" s="15"/>
      <c r="T39" s="15"/>
      <c r="U39" s="15"/>
      <c r="V39" s="15"/>
      <c r="W39" s="15"/>
      <c r="X39" s="15"/>
      <c r="Y39" s="15"/>
      <c r="Z39" s="15"/>
      <c r="AA39" s="15"/>
    </row>
    <row r="40" spans="1:27" s="19" customFormat="1" ht="15.75" thickBot="1">
      <c r="A40" s="15"/>
      <c r="B40" s="276">
        <v>2</v>
      </c>
      <c r="C40" s="19" t="s">
        <v>65</v>
      </c>
      <c r="D40" s="18"/>
      <c r="E40" s="73"/>
      <c r="F40" s="73"/>
      <c r="G40" s="29"/>
      <c r="H40" s="456">
        <v>0</v>
      </c>
      <c r="I40" s="456"/>
      <c r="J40" s="29"/>
      <c r="K40" s="73"/>
      <c r="L40" s="73"/>
      <c r="M40" s="29"/>
      <c r="N40" s="456">
        <v>0</v>
      </c>
      <c r="O40" s="456"/>
      <c r="Q40" s="15"/>
      <c r="R40" s="15"/>
      <c r="S40" s="15"/>
      <c r="T40" s="15"/>
      <c r="U40" s="15"/>
      <c r="V40" s="15"/>
      <c r="W40" s="15"/>
      <c r="X40" s="15"/>
      <c r="Y40" s="15"/>
      <c r="Z40" s="15"/>
      <c r="AA40" s="15"/>
    </row>
    <row r="41" spans="1:27" s="19" customFormat="1" ht="15.75" thickBot="1">
      <c r="A41" s="15"/>
      <c r="B41" s="276">
        <v>3</v>
      </c>
      <c r="C41" s="19" t="s">
        <v>81</v>
      </c>
      <c r="D41" s="18"/>
      <c r="E41" s="73"/>
      <c r="F41" s="73"/>
      <c r="G41" s="29"/>
      <c r="H41" s="456">
        <v>0</v>
      </c>
      <c r="I41" s="456"/>
      <c r="J41" s="29"/>
      <c r="K41" s="73"/>
      <c r="L41" s="73"/>
      <c r="M41" s="29"/>
      <c r="N41" s="456">
        <v>0</v>
      </c>
      <c r="O41" s="456"/>
      <c r="Q41" s="15"/>
      <c r="R41" s="15"/>
      <c r="S41" s="15"/>
      <c r="T41" s="15"/>
      <c r="U41" s="15"/>
      <c r="V41" s="15"/>
      <c r="W41" s="15"/>
      <c r="X41" s="15"/>
      <c r="Y41" s="15"/>
      <c r="Z41" s="15"/>
      <c r="AA41" s="15"/>
    </row>
    <row r="42" spans="1:27" s="19" customFormat="1" ht="15.75" thickBot="1">
      <c r="A42" s="15"/>
      <c r="B42" s="276">
        <v>4</v>
      </c>
      <c r="C42" s="19" t="s">
        <v>13</v>
      </c>
      <c r="D42" s="18"/>
      <c r="E42" s="73"/>
      <c r="F42" s="73"/>
      <c r="G42" s="29"/>
      <c r="H42" s="456">
        <v>0</v>
      </c>
      <c r="I42" s="456"/>
      <c r="J42" s="29"/>
      <c r="K42" s="73"/>
      <c r="L42" s="73"/>
      <c r="M42" s="29"/>
      <c r="N42" s="456">
        <v>0</v>
      </c>
      <c r="O42" s="456"/>
      <c r="Q42" s="15"/>
      <c r="R42" s="15"/>
      <c r="S42" s="59"/>
      <c r="T42" s="15"/>
      <c r="U42" s="15"/>
      <c r="V42" s="15"/>
      <c r="W42" s="15"/>
      <c r="X42" s="15"/>
      <c r="Y42" s="15"/>
      <c r="Z42" s="15"/>
      <c r="AA42" s="15"/>
    </row>
    <row r="43" spans="1:27" s="19" customFormat="1" ht="15.75" thickBot="1">
      <c r="A43" s="15"/>
      <c r="B43" s="276">
        <v>5</v>
      </c>
      <c r="C43" s="19" t="s">
        <v>5</v>
      </c>
      <c r="D43" s="18"/>
      <c r="E43" s="73"/>
      <c r="F43" s="73"/>
      <c r="G43" s="29"/>
      <c r="H43" s="456">
        <v>0</v>
      </c>
      <c r="I43" s="456"/>
      <c r="J43" s="29"/>
      <c r="K43" s="73"/>
      <c r="L43" s="73"/>
      <c r="M43" s="29"/>
      <c r="N43" s="456">
        <v>0</v>
      </c>
      <c r="O43" s="456"/>
      <c r="Q43" s="15"/>
      <c r="R43" s="15"/>
      <c r="S43" s="15"/>
      <c r="T43" s="15"/>
      <c r="U43" s="15"/>
      <c r="V43" s="15"/>
      <c r="W43" s="15"/>
      <c r="X43" s="15"/>
      <c r="Y43" s="15"/>
      <c r="Z43" s="15"/>
      <c r="AA43" s="15"/>
    </row>
    <row r="44" spans="1:27" s="19" customFormat="1" ht="15.75" thickBot="1">
      <c r="A44" s="15"/>
      <c r="B44" s="276">
        <v>6</v>
      </c>
      <c r="C44" s="19" t="s">
        <v>15</v>
      </c>
      <c r="D44" s="18"/>
      <c r="E44" s="73"/>
      <c r="F44" s="73"/>
      <c r="G44" s="29"/>
      <c r="H44" s="456">
        <v>0</v>
      </c>
      <c r="I44" s="456"/>
      <c r="J44" s="29"/>
      <c r="K44" s="73"/>
      <c r="L44" s="73"/>
      <c r="M44" s="29"/>
      <c r="N44" s="456">
        <v>0</v>
      </c>
      <c r="O44" s="456"/>
      <c r="Q44" s="15"/>
      <c r="R44" s="15"/>
      <c r="S44" s="15"/>
      <c r="T44" s="15"/>
      <c r="U44" s="15"/>
      <c r="V44" s="15"/>
      <c r="W44" s="15"/>
      <c r="X44" s="15"/>
      <c r="Y44" s="15"/>
      <c r="Z44" s="15"/>
      <c r="AA44" s="15"/>
    </row>
    <row r="45" spans="1:27" s="19" customFormat="1" ht="15">
      <c r="A45" s="15"/>
      <c r="B45" s="50"/>
      <c r="C45" s="55" t="s">
        <v>148</v>
      </c>
      <c r="D45" s="18"/>
      <c r="E45" s="18"/>
      <c r="F45" s="18"/>
      <c r="G45" s="27"/>
      <c r="H45" s="461">
        <f>SUM(H39:H44)</f>
        <v>0</v>
      </c>
      <c r="I45" s="462"/>
      <c r="J45" s="27"/>
      <c r="K45" s="18"/>
      <c r="L45" s="18"/>
      <c r="M45" s="27"/>
      <c r="N45" s="461">
        <f>SUM(N39:N44)</f>
        <v>0</v>
      </c>
      <c r="O45" s="467"/>
      <c r="Q45" s="15"/>
      <c r="R45" s="15"/>
      <c r="S45" s="15"/>
      <c r="T45" s="15"/>
      <c r="U45" s="15"/>
      <c r="V45" s="15"/>
      <c r="W45" s="15"/>
      <c r="X45" s="15"/>
      <c r="Y45" s="15"/>
      <c r="Z45" s="15"/>
      <c r="AA45" s="15"/>
    </row>
    <row r="46" spans="1:27" s="19" customFormat="1" ht="15.75" thickBot="1">
      <c r="A46" s="15"/>
      <c r="B46" s="273" t="s">
        <v>71</v>
      </c>
      <c r="C46" s="267"/>
      <c r="D46" s="238"/>
      <c r="E46" s="239"/>
      <c r="F46" s="238"/>
      <c r="G46" s="240"/>
      <c r="H46" s="239"/>
      <c r="I46" s="241"/>
      <c r="J46" s="447"/>
      <c r="K46" s="447"/>
      <c r="L46" s="242"/>
      <c r="M46" s="239"/>
      <c r="N46" s="241"/>
      <c r="O46" s="447"/>
      <c r="P46" s="447"/>
      <c r="Q46" s="15"/>
      <c r="R46" s="15"/>
      <c r="S46" s="15"/>
      <c r="T46" s="15"/>
      <c r="U46" s="15"/>
      <c r="V46" s="15"/>
      <c r="W46" s="15"/>
      <c r="X46" s="15"/>
      <c r="Y46" s="15"/>
      <c r="Z46" s="15"/>
      <c r="AA46" s="15"/>
    </row>
    <row r="47" spans="1:27" s="19" customFormat="1" ht="45.75" thickBot="1">
      <c r="A47" s="15"/>
      <c r="B47" s="277">
        <v>1</v>
      </c>
      <c r="C47" s="102" t="s">
        <v>153</v>
      </c>
      <c r="D47" s="80"/>
      <c r="E47" s="110" t="s">
        <v>152</v>
      </c>
      <c r="F47" s="80"/>
      <c r="G47" s="29"/>
      <c r="H47" s="468">
        <v>0</v>
      </c>
      <c r="I47" s="468"/>
      <c r="J47" s="29"/>
      <c r="K47" s="79"/>
      <c r="L47" s="79"/>
      <c r="M47" s="29"/>
      <c r="N47" s="460">
        <v>0</v>
      </c>
      <c r="O47" s="460"/>
      <c r="Q47" s="15"/>
      <c r="R47" s="15"/>
      <c r="S47" s="15"/>
      <c r="T47" s="15"/>
      <c r="U47" s="15"/>
      <c r="V47" s="15"/>
      <c r="W47" s="15"/>
      <c r="X47" s="15"/>
      <c r="Y47" s="15"/>
      <c r="Z47" s="15"/>
      <c r="AA47" s="15"/>
    </row>
    <row r="48" spans="1:27" s="19" customFormat="1" ht="15.75" thickBot="1">
      <c r="A48" s="15"/>
      <c r="B48" s="278">
        <v>2</v>
      </c>
      <c r="C48" s="19" t="s">
        <v>18</v>
      </c>
      <c r="D48" s="81"/>
      <c r="E48" s="81"/>
      <c r="F48" s="81"/>
      <c r="G48" s="29"/>
      <c r="H48" s="460">
        <v>0</v>
      </c>
      <c r="I48" s="460"/>
      <c r="J48" s="29"/>
      <c r="K48" s="79"/>
      <c r="L48" s="79"/>
      <c r="M48" s="29"/>
      <c r="N48" s="460">
        <v>0</v>
      </c>
      <c r="O48" s="460"/>
      <c r="Q48" s="15"/>
      <c r="R48" s="15"/>
      <c r="S48" s="15"/>
      <c r="T48" s="15"/>
      <c r="U48" s="15"/>
      <c r="V48" s="15"/>
      <c r="W48" s="15"/>
      <c r="X48" s="15"/>
      <c r="Y48" s="15"/>
      <c r="Z48" s="15"/>
      <c r="AA48" s="15"/>
    </row>
    <row r="49" spans="1:27" s="19" customFormat="1" ht="15">
      <c r="A49" s="15"/>
      <c r="B49" s="77"/>
      <c r="C49" s="78" t="s">
        <v>149</v>
      </c>
      <c r="D49" s="78"/>
      <c r="E49" s="78"/>
      <c r="F49" s="78"/>
      <c r="G49" s="29"/>
      <c r="H49" s="461">
        <f>SUM(H47:I48)</f>
        <v>0</v>
      </c>
      <c r="I49" s="462"/>
      <c r="J49" s="29"/>
      <c r="K49" s="79"/>
      <c r="L49" s="79"/>
      <c r="M49" s="29"/>
      <c r="N49" s="461">
        <f>SUM(N47:O48)</f>
        <v>0</v>
      </c>
      <c r="O49" s="462"/>
      <c r="Q49" s="15"/>
      <c r="R49" s="15"/>
      <c r="S49" s="15"/>
      <c r="T49" s="15"/>
      <c r="U49" s="15"/>
      <c r="V49" s="15"/>
      <c r="W49" s="15"/>
      <c r="X49" s="15"/>
      <c r="Y49" s="15"/>
      <c r="Z49" s="15"/>
      <c r="AA49" s="15"/>
    </row>
    <row r="50" spans="1:27" s="19" customFormat="1" ht="15.75" thickBot="1">
      <c r="A50" s="15"/>
      <c r="B50" s="273" t="s">
        <v>72</v>
      </c>
      <c r="C50" s="267"/>
      <c r="D50" s="238"/>
      <c r="E50" s="238"/>
      <c r="F50" s="238"/>
      <c r="G50" s="239"/>
      <c r="H50" s="238"/>
      <c r="I50" s="240"/>
      <c r="J50" s="239"/>
      <c r="K50" s="238"/>
      <c r="L50" s="238"/>
      <c r="M50" s="239"/>
      <c r="N50" s="241"/>
      <c r="O50" s="243"/>
      <c r="P50" s="75"/>
      <c r="Q50" s="15"/>
      <c r="R50" s="15"/>
      <c r="S50" s="15"/>
      <c r="T50" s="15"/>
      <c r="U50" s="15"/>
      <c r="V50" s="15"/>
      <c r="W50" s="15"/>
      <c r="X50" s="15"/>
      <c r="Y50" s="15"/>
      <c r="Z50" s="15"/>
      <c r="AA50" s="15"/>
    </row>
    <row r="51" spans="1:27" s="19" customFormat="1" ht="15.75" thickBot="1">
      <c r="A51" s="15"/>
      <c r="B51" s="276">
        <v>1</v>
      </c>
      <c r="C51" s="19" t="s">
        <v>99</v>
      </c>
      <c r="D51" s="18"/>
      <c r="E51" s="73"/>
      <c r="F51" s="73"/>
      <c r="G51" s="29"/>
      <c r="H51" s="456">
        <v>0</v>
      </c>
      <c r="I51" s="456"/>
      <c r="J51" s="29"/>
      <c r="K51" s="73"/>
      <c r="L51" s="73"/>
      <c r="M51" s="29"/>
      <c r="N51" s="456">
        <v>0</v>
      </c>
      <c r="O51" s="456"/>
      <c r="Q51" s="15"/>
      <c r="R51" s="15"/>
      <c r="S51" s="15"/>
      <c r="T51" s="15"/>
      <c r="U51" s="15"/>
      <c r="V51" s="15"/>
      <c r="W51" s="15"/>
      <c r="X51" s="15"/>
      <c r="Y51" s="15"/>
      <c r="Z51" s="15"/>
      <c r="AA51" s="15"/>
    </row>
    <row r="52" spans="1:27" s="19" customFormat="1" ht="15.75" thickBot="1">
      <c r="A52" s="15"/>
      <c r="B52" s="276">
        <v>2</v>
      </c>
      <c r="C52" s="19" t="s">
        <v>81</v>
      </c>
      <c r="D52" s="18"/>
      <c r="E52" s="73"/>
      <c r="F52" s="73"/>
      <c r="G52" s="29"/>
      <c r="H52" s="456">
        <v>0</v>
      </c>
      <c r="I52" s="456"/>
      <c r="J52" s="29"/>
      <c r="K52" s="73"/>
      <c r="L52" s="73"/>
      <c r="M52" s="29"/>
      <c r="N52" s="456">
        <v>0</v>
      </c>
      <c r="O52" s="456"/>
      <c r="Q52" s="15"/>
      <c r="R52" s="15"/>
      <c r="S52" s="15"/>
      <c r="T52" s="15"/>
      <c r="U52" s="15"/>
      <c r="V52" s="15"/>
      <c r="W52" s="15"/>
      <c r="X52" s="15"/>
      <c r="Y52" s="15"/>
      <c r="Z52" s="15"/>
      <c r="AA52" s="15"/>
    </row>
    <row r="53" spans="1:27" s="19" customFormat="1" ht="15.75" thickBot="1">
      <c r="A53" s="15"/>
      <c r="B53" s="276">
        <v>3</v>
      </c>
      <c r="C53" s="19" t="s">
        <v>13</v>
      </c>
      <c r="D53" s="18"/>
      <c r="E53" s="73"/>
      <c r="F53" s="73"/>
      <c r="G53" s="29"/>
      <c r="H53" s="456">
        <v>0</v>
      </c>
      <c r="I53" s="456"/>
      <c r="J53" s="29"/>
      <c r="K53" s="73"/>
      <c r="L53" s="73"/>
      <c r="M53" s="29"/>
      <c r="N53" s="456">
        <v>0</v>
      </c>
      <c r="O53" s="456"/>
      <c r="Q53" s="15"/>
      <c r="R53" s="15"/>
      <c r="S53" s="15"/>
      <c r="T53" s="15"/>
      <c r="U53" s="15"/>
      <c r="V53" s="15"/>
      <c r="W53" s="15"/>
      <c r="X53" s="15"/>
      <c r="Y53" s="15"/>
      <c r="Z53" s="15"/>
      <c r="AA53" s="15"/>
    </row>
    <row r="54" spans="1:27" s="19" customFormat="1" ht="15.75" thickBot="1">
      <c r="A54" s="15"/>
      <c r="B54" s="276">
        <v>4</v>
      </c>
      <c r="C54" s="19" t="s">
        <v>14</v>
      </c>
      <c r="D54" s="18"/>
      <c r="E54" s="73"/>
      <c r="F54" s="73"/>
      <c r="G54" s="29"/>
      <c r="H54" s="456">
        <v>0</v>
      </c>
      <c r="I54" s="456"/>
      <c r="J54" s="29"/>
      <c r="K54" s="73"/>
      <c r="L54" s="73"/>
      <c r="M54" s="29"/>
      <c r="N54" s="456">
        <v>0</v>
      </c>
      <c r="O54" s="456"/>
      <c r="Q54" s="15"/>
      <c r="R54" s="15"/>
      <c r="S54" s="15"/>
      <c r="T54" s="15"/>
      <c r="U54" s="15"/>
      <c r="V54" s="15"/>
      <c r="W54" s="15"/>
      <c r="X54" s="15"/>
      <c r="Y54" s="15"/>
      <c r="Z54" s="15"/>
      <c r="AA54" s="15"/>
    </row>
    <row r="55" spans="1:27" s="19" customFormat="1" ht="15.75" thickBot="1">
      <c r="A55" s="15"/>
      <c r="B55" s="276">
        <v>5</v>
      </c>
      <c r="C55" s="19" t="s">
        <v>136</v>
      </c>
      <c r="D55" s="18"/>
      <c r="E55" s="73"/>
      <c r="F55" s="73"/>
      <c r="G55" s="29"/>
      <c r="H55" s="456">
        <v>0</v>
      </c>
      <c r="I55" s="456"/>
      <c r="J55" s="29"/>
      <c r="K55" s="73"/>
      <c r="L55" s="73"/>
      <c r="M55" s="29"/>
      <c r="N55" s="456">
        <v>0</v>
      </c>
      <c r="O55" s="456"/>
      <c r="Q55" s="15"/>
      <c r="R55" s="15"/>
      <c r="S55" s="15"/>
      <c r="T55" s="15"/>
      <c r="U55" s="15"/>
      <c r="V55" s="15"/>
      <c r="W55" s="15"/>
      <c r="X55" s="15"/>
      <c r="Y55" s="15"/>
      <c r="Z55" s="15"/>
      <c r="AA55" s="15"/>
    </row>
    <row r="56" spans="1:27" s="19" customFormat="1" ht="15.75" thickBot="1">
      <c r="A56" s="15"/>
      <c r="B56" s="276">
        <v>6</v>
      </c>
      <c r="C56" s="19" t="s">
        <v>26</v>
      </c>
      <c r="D56" s="24" t="s">
        <v>9</v>
      </c>
      <c r="E56" s="72"/>
      <c r="F56" s="72"/>
      <c r="G56" s="251" t="s">
        <v>10</v>
      </c>
      <c r="H56" s="454">
        <v>0</v>
      </c>
      <c r="I56" s="454"/>
      <c r="J56" s="251" t="s">
        <v>4</v>
      </c>
      <c r="K56" s="72"/>
      <c r="L56" s="72"/>
      <c r="M56" s="251" t="s">
        <v>32</v>
      </c>
      <c r="N56" s="454">
        <v>0</v>
      </c>
      <c r="O56" s="454"/>
      <c r="P56" s="57" t="s">
        <v>4</v>
      </c>
      <c r="Q56" s="60" t="s">
        <v>4</v>
      </c>
      <c r="R56" s="15"/>
      <c r="S56" s="15"/>
      <c r="T56" s="15"/>
      <c r="U56" s="15"/>
      <c r="V56" s="15"/>
      <c r="W56" s="15"/>
      <c r="X56" s="15"/>
      <c r="Y56" s="15"/>
      <c r="Z56" s="15"/>
      <c r="AA56" s="15"/>
    </row>
    <row r="57" spans="1:27" s="19" customFormat="1" ht="15.75" thickBot="1">
      <c r="A57" s="15"/>
      <c r="B57" s="276">
        <v>7</v>
      </c>
      <c r="C57" s="19" t="s">
        <v>82</v>
      </c>
      <c r="D57" s="24" t="s">
        <v>9</v>
      </c>
      <c r="E57" s="72"/>
      <c r="F57" s="72"/>
      <c r="G57" s="251" t="s">
        <v>10</v>
      </c>
      <c r="H57" s="454">
        <v>0</v>
      </c>
      <c r="I57" s="454"/>
      <c r="J57" s="251" t="s">
        <v>4</v>
      </c>
      <c r="K57" s="72"/>
      <c r="L57" s="72"/>
      <c r="M57" s="251" t="s">
        <v>32</v>
      </c>
      <c r="N57" s="454">
        <v>0</v>
      </c>
      <c r="O57" s="454"/>
      <c r="P57" s="57" t="s">
        <v>4</v>
      </c>
      <c r="Q57" s="60" t="s">
        <v>4</v>
      </c>
      <c r="R57" s="15"/>
      <c r="S57" s="15"/>
      <c r="T57" s="15"/>
      <c r="U57" s="15"/>
      <c r="V57" s="15"/>
      <c r="W57" s="15"/>
      <c r="X57" s="15"/>
      <c r="Y57" s="15"/>
      <c r="Z57" s="15"/>
      <c r="AA57" s="15"/>
    </row>
    <row r="58" spans="1:27" s="19" customFormat="1" ht="15.75" thickBot="1">
      <c r="A58" s="15"/>
      <c r="B58" s="276">
        <v>8</v>
      </c>
      <c r="C58" s="19" t="s">
        <v>19</v>
      </c>
      <c r="D58" s="18"/>
      <c r="E58" s="73"/>
      <c r="F58" s="73"/>
      <c r="G58" s="29"/>
      <c r="H58" s="448">
        <f>(H51+H52+H53+H54+H55-H56-H57)</f>
        <v>0</v>
      </c>
      <c r="I58" s="462"/>
      <c r="J58" s="29"/>
      <c r="K58" s="73"/>
      <c r="L58" s="73"/>
      <c r="M58" s="29"/>
      <c r="N58" s="448">
        <f>N51+N52+N53+N54+N55-N56-N57</f>
        <v>0</v>
      </c>
      <c r="O58" s="462"/>
      <c r="Q58" s="15"/>
      <c r="R58" s="15"/>
      <c r="S58" s="15"/>
      <c r="T58" s="15"/>
      <c r="U58" s="15"/>
      <c r="V58" s="15"/>
      <c r="W58" s="15"/>
      <c r="X58" s="15"/>
      <c r="Y58" s="15"/>
      <c r="Z58" s="15"/>
      <c r="AA58" s="15"/>
    </row>
    <row r="59" spans="1:27" s="19" customFormat="1" ht="15.75" thickBot="1">
      <c r="A59" s="15"/>
      <c r="B59" s="276">
        <v>9</v>
      </c>
      <c r="C59" s="30" t="s">
        <v>1</v>
      </c>
      <c r="D59" s="18"/>
      <c r="E59" s="73"/>
      <c r="F59" s="73"/>
      <c r="G59" s="253">
        <v>0.5</v>
      </c>
      <c r="H59" s="463">
        <v>0</v>
      </c>
      <c r="I59" s="463"/>
      <c r="J59" s="253">
        <v>0.5</v>
      </c>
      <c r="K59" s="73"/>
      <c r="L59" s="73"/>
      <c r="M59" s="253">
        <v>0.5</v>
      </c>
      <c r="N59" s="463">
        <v>0</v>
      </c>
      <c r="O59" s="463"/>
      <c r="Q59" s="15"/>
      <c r="R59" s="15"/>
      <c r="S59" s="15"/>
      <c r="T59" s="15"/>
      <c r="U59" s="15"/>
      <c r="V59" s="15"/>
      <c r="W59" s="15"/>
      <c r="X59" s="15"/>
      <c r="Y59" s="15"/>
      <c r="Z59" s="15"/>
      <c r="AA59" s="15"/>
    </row>
    <row r="60" spans="1:27" s="19" customFormat="1" ht="15">
      <c r="A60" s="15"/>
      <c r="B60" s="276">
        <v>10</v>
      </c>
      <c r="C60" s="19" t="s">
        <v>100</v>
      </c>
      <c r="D60" s="18"/>
      <c r="E60" s="73"/>
      <c r="F60" s="73"/>
      <c r="G60" s="27"/>
      <c r="H60" s="464">
        <f>H58*H59</f>
        <v>0</v>
      </c>
      <c r="I60" s="465"/>
      <c r="J60" s="27"/>
      <c r="K60" s="73"/>
      <c r="L60" s="73"/>
      <c r="M60" s="27"/>
      <c r="N60" s="464">
        <f>N58*N59</f>
        <v>0</v>
      </c>
      <c r="O60" s="466"/>
      <c r="Q60" s="74"/>
      <c r="R60" s="15"/>
      <c r="S60" s="15"/>
      <c r="T60" s="15"/>
      <c r="U60" s="15"/>
      <c r="V60" s="15"/>
      <c r="W60" s="15"/>
      <c r="X60" s="15"/>
      <c r="Y60" s="15"/>
      <c r="Z60" s="15"/>
      <c r="AA60" s="15"/>
    </row>
    <row r="61" spans="1:27" s="19" customFormat="1" ht="18.75" customHeight="1" thickBot="1">
      <c r="A61" s="15"/>
      <c r="B61" s="273" t="s">
        <v>83</v>
      </c>
      <c r="C61" s="267"/>
      <c r="D61" s="268"/>
      <c r="E61" s="274"/>
      <c r="F61" s="238"/>
      <c r="G61" s="240"/>
      <c r="H61" s="239"/>
      <c r="I61" s="241"/>
      <c r="J61" s="447"/>
      <c r="K61" s="447"/>
      <c r="L61" s="242"/>
      <c r="M61" s="244"/>
      <c r="N61" s="245"/>
      <c r="O61" s="447"/>
      <c r="P61" s="447"/>
      <c r="Q61" s="15"/>
      <c r="R61" s="15"/>
      <c r="S61" s="15"/>
      <c r="T61" s="15"/>
      <c r="U61" s="15"/>
      <c r="V61" s="15"/>
      <c r="W61" s="15"/>
      <c r="X61" s="15"/>
      <c r="Y61" s="15"/>
      <c r="Z61" s="15"/>
      <c r="AA61" s="15"/>
    </row>
    <row r="62" spans="1:27" s="19" customFormat="1" ht="45.75" thickBot="1">
      <c r="A62" s="15"/>
      <c r="B62" s="277">
        <v>1</v>
      </c>
      <c r="C62" s="103" t="s">
        <v>103</v>
      </c>
      <c r="D62" s="82"/>
      <c r="E62" s="111" t="s">
        <v>152</v>
      </c>
      <c r="F62" s="82"/>
      <c r="G62" s="29"/>
      <c r="H62" s="460">
        <v>0</v>
      </c>
      <c r="I62" s="460"/>
      <c r="J62" s="29"/>
      <c r="K62" s="79"/>
      <c r="L62" s="79"/>
      <c r="M62" s="29"/>
      <c r="N62" s="460">
        <v>0</v>
      </c>
      <c r="O62" s="460"/>
      <c r="Q62" s="15"/>
      <c r="R62" s="15"/>
      <c r="S62" s="15"/>
      <c r="T62" s="15"/>
      <c r="U62" s="15"/>
      <c r="V62" s="15"/>
      <c r="W62" s="15"/>
      <c r="X62" s="15"/>
      <c r="Y62" s="15"/>
      <c r="Z62" s="15"/>
      <c r="AA62" s="15"/>
    </row>
    <row r="63" spans="1:27" s="19" customFormat="1" ht="15">
      <c r="A63" s="15"/>
      <c r="B63" s="275" t="s">
        <v>9</v>
      </c>
      <c r="C63" s="78" t="s">
        <v>150</v>
      </c>
      <c r="D63" s="78"/>
      <c r="E63" s="78"/>
      <c r="F63" s="78"/>
      <c r="G63" s="29"/>
      <c r="H63" s="461">
        <f>SUM(H62:I62)</f>
        <v>0</v>
      </c>
      <c r="I63" s="462"/>
      <c r="J63" s="29"/>
      <c r="K63" s="79"/>
      <c r="L63" s="79"/>
      <c r="M63" s="29"/>
      <c r="N63" s="461">
        <f>SUM(N62:O62)</f>
        <v>0</v>
      </c>
      <c r="O63" s="462"/>
      <c r="Q63" s="15"/>
      <c r="R63" s="15"/>
      <c r="S63" s="15"/>
      <c r="T63" s="15"/>
      <c r="U63" s="15"/>
      <c r="V63" s="15"/>
      <c r="W63" s="15"/>
      <c r="X63" s="15"/>
      <c r="Y63" s="15"/>
      <c r="Z63" s="15"/>
      <c r="AA63" s="15"/>
    </row>
    <row r="64" spans="1:27" s="19" customFormat="1" ht="15.75" thickBot="1">
      <c r="A64" s="15"/>
      <c r="B64" s="273" t="s">
        <v>73</v>
      </c>
      <c r="C64" s="267"/>
      <c r="D64" s="238"/>
      <c r="E64" s="238"/>
      <c r="F64" s="238"/>
      <c r="G64" s="239"/>
      <c r="H64" s="238"/>
      <c r="I64" s="240"/>
      <c r="J64" s="239"/>
      <c r="K64" s="238"/>
      <c r="L64" s="238"/>
      <c r="M64" s="239"/>
      <c r="N64" s="241"/>
      <c r="O64" s="243"/>
      <c r="P64" s="75"/>
      <c r="Q64" s="15"/>
      <c r="R64" s="15"/>
      <c r="S64" s="15"/>
      <c r="T64" s="15"/>
      <c r="U64" s="15"/>
      <c r="V64" s="15"/>
      <c r="W64" s="15"/>
      <c r="X64" s="15"/>
      <c r="Y64" s="15"/>
      <c r="Z64" s="15"/>
      <c r="AA64" s="15"/>
    </row>
    <row r="65" spans="1:27" s="19" customFormat="1" ht="15.75" thickBot="1">
      <c r="A65" s="15"/>
      <c r="B65" s="276">
        <v>1</v>
      </c>
      <c r="C65" s="19" t="s">
        <v>84</v>
      </c>
      <c r="D65" s="18"/>
      <c r="E65" s="73"/>
      <c r="F65" s="73"/>
      <c r="G65" s="29"/>
      <c r="H65" s="456">
        <v>0</v>
      </c>
      <c r="I65" s="456"/>
      <c r="J65" s="29"/>
      <c r="K65" s="73"/>
      <c r="L65" s="73"/>
      <c r="M65" s="29"/>
      <c r="N65" s="456">
        <v>0</v>
      </c>
      <c r="O65" s="456"/>
      <c r="Q65" s="15"/>
      <c r="R65" s="15"/>
      <c r="S65" s="15"/>
      <c r="T65" s="15"/>
      <c r="U65" s="15"/>
      <c r="V65" s="15"/>
      <c r="W65" s="15"/>
      <c r="X65" s="15"/>
      <c r="Y65" s="15"/>
      <c r="Z65" s="15"/>
      <c r="AA65" s="15"/>
    </row>
    <row r="66" spans="1:27" s="19" customFormat="1" ht="15.75" thickBot="1">
      <c r="A66" s="15"/>
      <c r="B66" s="276">
        <v>2</v>
      </c>
      <c r="C66" s="19" t="s">
        <v>13</v>
      </c>
      <c r="D66" s="18"/>
      <c r="E66" s="73"/>
      <c r="F66" s="73"/>
      <c r="G66" s="29"/>
      <c r="H66" s="456">
        <v>0</v>
      </c>
      <c r="I66" s="456"/>
      <c r="J66" s="29"/>
      <c r="K66" s="73"/>
      <c r="L66" s="73"/>
      <c r="M66" s="29"/>
      <c r="N66" s="456">
        <v>0</v>
      </c>
      <c r="O66" s="456"/>
      <c r="Q66" s="15"/>
      <c r="R66" s="15"/>
      <c r="S66" s="15"/>
      <c r="T66" s="15"/>
      <c r="U66" s="15"/>
      <c r="V66" s="15"/>
      <c r="W66" s="15"/>
      <c r="X66" s="15"/>
      <c r="Y66" s="15"/>
      <c r="Z66" s="15"/>
      <c r="AA66" s="15"/>
    </row>
    <row r="67" spans="1:27" s="19" customFormat="1" ht="15.75" thickBot="1">
      <c r="A67" s="15"/>
      <c r="B67" s="276">
        <v>3</v>
      </c>
      <c r="C67" s="19" t="s">
        <v>14</v>
      </c>
      <c r="D67" s="18"/>
      <c r="E67" s="73"/>
      <c r="F67" s="73"/>
      <c r="G67" s="29"/>
      <c r="H67" s="456">
        <v>0</v>
      </c>
      <c r="I67" s="456"/>
      <c r="J67" s="29"/>
      <c r="K67" s="73"/>
      <c r="L67" s="73"/>
      <c r="M67" s="29"/>
      <c r="N67" s="456">
        <v>0</v>
      </c>
      <c r="O67" s="456"/>
      <c r="Q67" s="15"/>
      <c r="R67" s="15"/>
      <c r="S67" s="15"/>
      <c r="T67" s="15"/>
      <c r="U67" s="15"/>
      <c r="V67" s="15"/>
      <c r="W67" s="15"/>
      <c r="X67" s="15"/>
      <c r="Y67" s="15"/>
      <c r="Z67" s="15"/>
      <c r="AA67" s="15"/>
    </row>
    <row r="68" spans="1:27" s="19" customFormat="1" ht="15.75" thickBot="1">
      <c r="A68" s="15"/>
      <c r="B68" s="276">
        <v>4</v>
      </c>
      <c r="C68" s="19" t="s">
        <v>136</v>
      </c>
      <c r="D68" s="18"/>
      <c r="E68" s="73"/>
      <c r="F68" s="73"/>
      <c r="G68" s="29"/>
      <c r="H68" s="456">
        <v>0</v>
      </c>
      <c r="I68" s="456"/>
      <c r="J68" s="29"/>
      <c r="K68" s="73"/>
      <c r="L68" s="73"/>
      <c r="M68" s="29"/>
      <c r="N68" s="456">
        <v>0</v>
      </c>
      <c r="O68" s="456"/>
      <c r="Q68" s="15"/>
      <c r="R68" s="15"/>
      <c r="S68" s="15"/>
      <c r="T68" s="15"/>
      <c r="U68" s="15"/>
      <c r="V68" s="15"/>
      <c r="W68" s="15"/>
      <c r="X68" s="15"/>
      <c r="Y68" s="15"/>
      <c r="Z68" s="15"/>
      <c r="AA68" s="15"/>
    </row>
    <row r="69" spans="1:27" s="19" customFormat="1" ht="15.75" thickBot="1">
      <c r="A69" s="15"/>
      <c r="B69" s="276">
        <v>5</v>
      </c>
      <c r="C69" s="19" t="s">
        <v>26</v>
      </c>
      <c r="D69" s="24" t="s">
        <v>9</v>
      </c>
      <c r="E69" s="72"/>
      <c r="F69" s="72"/>
      <c r="G69" s="251" t="s">
        <v>10</v>
      </c>
      <c r="H69" s="454">
        <v>0</v>
      </c>
      <c r="I69" s="454"/>
      <c r="J69" s="251" t="s">
        <v>4</v>
      </c>
      <c r="K69" s="72"/>
      <c r="L69" s="72"/>
      <c r="M69" s="251" t="s">
        <v>32</v>
      </c>
      <c r="N69" s="454">
        <v>0</v>
      </c>
      <c r="O69" s="454"/>
      <c r="P69" s="57" t="s">
        <v>4</v>
      </c>
      <c r="Q69" s="60" t="s">
        <v>4</v>
      </c>
      <c r="R69" s="15"/>
      <c r="S69" s="15"/>
      <c r="T69" s="15"/>
      <c r="U69" s="15"/>
      <c r="V69" s="15"/>
      <c r="W69" s="15"/>
      <c r="X69" s="15"/>
      <c r="Y69" s="15"/>
      <c r="Z69" s="15"/>
      <c r="AA69" s="15"/>
    </row>
    <row r="70" spans="1:27" s="19" customFormat="1" ht="15.75" thickBot="1">
      <c r="A70" s="15"/>
      <c r="B70" s="276">
        <v>6</v>
      </c>
      <c r="C70" s="19" t="s">
        <v>85</v>
      </c>
      <c r="D70" s="24" t="s">
        <v>9</v>
      </c>
      <c r="E70" s="71"/>
      <c r="F70" s="71"/>
      <c r="G70" s="251" t="s">
        <v>10</v>
      </c>
      <c r="H70" s="454">
        <v>0</v>
      </c>
      <c r="I70" s="454"/>
      <c r="J70" s="251" t="s">
        <v>4</v>
      </c>
      <c r="K70" s="71"/>
      <c r="L70" s="71"/>
      <c r="M70" s="251" t="s">
        <v>32</v>
      </c>
      <c r="N70" s="454">
        <v>0</v>
      </c>
      <c r="O70" s="454"/>
      <c r="P70" s="57" t="s">
        <v>4</v>
      </c>
      <c r="Q70" s="60" t="s">
        <v>4</v>
      </c>
      <c r="R70" s="15"/>
      <c r="S70" s="15"/>
      <c r="T70" s="15"/>
      <c r="U70" s="15"/>
      <c r="V70" s="15"/>
      <c r="W70" s="15"/>
      <c r="X70" s="15"/>
      <c r="Y70" s="15"/>
      <c r="Z70" s="15"/>
      <c r="AA70" s="15"/>
    </row>
    <row r="71" spans="1:27" s="19" customFormat="1" ht="15.75" thickBot="1">
      <c r="A71" s="15"/>
      <c r="B71" s="276">
        <v>7</v>
      </c>
      <c r="C71" s="19" t="s">
        <v>19</v>
      </c>
      <c r="D71" s="18"/>
      <c r="E71" s="73"/>
      <c r="F71" s="73"/>
      <c r="G71" s="29"/>
      <c r="H71" s="457">
        <f>(H65+H66+H67+H68-H69-H70)</f>
        <v>0</v>
      </c>
      <c r="I71" s="458"/>
      <c r="J71" s="29"/>
      <c r="K71" s="73"/>
      <c r="L71" s="73"/>
      <c r="M71" s="29"/>
      <c r="N71" s="457">
        <f>N65+N66+N67+N68-N69-N70</f>
        <v>0</v>
      </c>
      <c r="O71" s="458"/>
      <c r="Q71" s="15"/>
      <c r="R71" s="15"/>
      <c r="S71" s="15"/>
      <c r="T71" s="15"/>
      <c r="U71" s="15"/>
      <c r="V71" s="15"/>
      <c r="W71" s="15"/>
      <c r="X71" s="15"/>
      <c r="Y71" s="15"/>
      <c r="Z71" s="15"/>
      <c r="AA71" s="15"/>
    </row>
    <row r="72" spans="1:27" s="19" customFormat="1" ht="15.75" thickBot="1">
      <c r="A72" s="15"/>
      <c r="B72" s="276">
        <v>8</v>
      </c>
      <c r="C72" s="30" t="s">
        <v>1</v>
      </c>
      <c r="D72" s="18"/>
      <c r="E72" s="73"/>
      <c r="F72" s="73"/>
      <c r="G72" s="32"/>
      <c r="H72" s="455">
        <v>0</v>
      </c>
      <c r="I72" s="455"/>
      <c r="J72" s="32"/>
      <c r="K72" s="73"/>
      <c r="L72" s="73"/>
      <c r="M72" s="32"/>
      <c r="N72" s="455">
        <v>0</v>
      </c>
      <c r="O72" s="455"/>
      <c r="Q72" s="15"/>
      <c r="R72" s="15"/>
      <c r="S72" s="15"/>
      <c r="T72" s="15"/>
      <c r="U72" s="15"/>
      <c r="V72" s="15"/>
      <c r="W72" s="15"/>
      <c r="X72" s="15"/>
      <c r="Y72" s="15"/>
      <c r="Z72" s="15"/>
      <c r="AA72" s="15"/>
    </row>
    <row r="73" spans="1:27" s="19" customFormat="1" ht="15">
      <c r="A73" s="15"/>
      <c r="B73" s="279">
        <v>9</v>
      </c>
      <c r="C73" s="69" t="s">
        <v>100</v>
      </c>
      <c r="D73" s="18"/>
      <c r="E73" s="18"/>
      <c r="F73" s="18"/>
      <c r="G73" s="70"/>
      <c r="H73" s="453">
        <f>H71*H72</f>
        <v>0</v>
      </c>
      <c r="I73" s="459"/>
      <c r="J73" s="70"/>
      <c r="K73" s="18"/>
      <c r="L73" s="18"/>
      <c r="M73" s="33" t="s">
        <v>9</v>
      </c>
      <c r="N73" s="453">
        <f>N71*N72</f>
        <v>0</v>
      </c>
      <c r="O73" s="459"/>
      <c r="Q73" s="15"/>
      <c r="R73" s="15"/>
      <c r="S73" s="15"/>
      <c r="T73" s="15"/>
      <c r="U73" s="15"/>
      <c r="V73" s="15"/>
      <c r="W73" s="15"/>
      <c r="X73" s="15"/>
      <c r="Y73" s="15"/>
      <c r="Z73" s="15"/>
      <c r="AA73" s="15"/>
    </row>
    <row r="74" spans="1:27" s="19" customFormat="1" ht="15.75" thickBot="1">
      <c r="A74" s="15"/>
      <c r="B74" s="272" t="s">
        <v>74</v>
      </c>
      <c r="C74" s="272"/>
      <c r="D74" s="246"/>
      <c r="E74" s="246"/>
      <c r="F74" s="246"/>
      <c r="G74" s="247"/>
      <c r="H74" s="247"/>
      <c r="I74" s="247"/>
      <c r="J74" s="247"/>
      <c r="K74" s="246"/>
      <c r="L74" s="246"/>
      <c r="M74" s="247"/>
      <c r="N74" s="247"/>
      <c r="O74" s="247"/>
      <c r="P74" s="34"/>
      <c r="Q74" s="15"/>
      <c r="R74" s="15"/>
      <c r="S74" s="15"/>
      <c r="T74" s="15"/>
      <c r="U74" s="15"/>
      <c r="V74" s="15"/>
      <c r="W74" s="15"/>
      <c r="X74" s="15"/>
      <c r="Y74" s="15"/>
      <c r="Z74" s="15"/>
      <c r="AA74" s="15"/>
    </row>
    <row r="75" spans="1:27" s="19" customFormat="1" ht="15.75" thickBot="1">
      <c r="A75" s="15"/>
      <c r="B75" s="276">
        <v>1</v>
      </c>
      <c r="C75" s="19" t="s">
        <v>20</v>
      </c>
      <c r="D75" s="18"/>
      <c r="E75" s="73"/>
      <c r="F75" s="73"/>
      <c r="G75" s="29"/>
      <c r="H75" s="456">
        <v>0</v>
      </c>
      <c r="I75" s="456"/>
      <c r="J75" s="29"/>
      <c r="K75" s="73"/>
      <c r="L75" s="73"/>
      <c r="M75" s="29"/>
      <c r="N75" s="456">
        <v>0</v>
      </c>
      <c r="O75" s="456"/>
      <c r="Q75" s="15"/>
      <c r="R75" s="15"/>
      <c r="S75" s="15"/>
      <c r="T75" s="15"/>
      <c r="U75" s="15"/>
      <c r="V75" s="15"/>
      <c r="W75" s="15"/>
      <c r="X75" s="15"/>
      <c r="Y75" s="15"/>
      <c r="Z75" s="15"/>
      <c r="AA75" s="15"/>
    </row>
    <row r="76" spans="1:27" s="19" customFormat="1" ht="15.75" thickBot="1">
      <c r="A76" s="15"/>
      <c r="B76" s="276">
        <v>2</v>
      </c>
      <c r="C76" s="19" t="s">
        <v>21</v>
      </c>
      <c r="D76" s="24" t="s">
        <v>9</v>
      </c>
      <c r="E76" s="72"/>
      <c r="F76" s="72"/>
      <c r="G76" s="251" t="s">
        <v>10</v>
      </c>
      <c r="H76" s="454">
        <v>0</v>
      </c>
      <c r="I76" s="454"/>
      <c r="J76" s="251" t="s">
        <v>4</v>
      </c>
      <c r="K76" s="72"/>
      <c r="L76" s="72"/>
      <c r="M76" s="251" t="s">
        <v>32</v>
      </c>
      <c r="N76" s="454">
        <v>0</v>
      </c>
      <c r="O76" s="454"/>
      <c r="P76" s="57" t="s">
        <v>4</v>
      </c>
      <c r="Q76" s="60" t="s">
        <v>4</v>
      </c>
      <c r="R76" s="15"/>
      <c r="S76" s="15"/>
      <c r="T76" s="15"/>
      <c r="U76" s="15"/>
      <c r="V76" s="15"/>
      <c r="W76" s="15"/>
      <c r="X76" s="15"/>
      <c r="Y76" s="15"/>
      <c r="Z76" s="15"/>
      <c r="AA76" s="15"/>
    </row>
    <row r="77" spans="1:27" s="19" customFormat="1" ht="15.75" thickBot="1">
      <c r="A77" s="15"/>
      <c r="B77" s="276">
        <v>3</v>
      </c>
      <c r="C77" s="19" t="s">
        <v>86</v>
      </c>
      <c r="D77" s="24"/>
      <c r="E77" s="72"/>
      <c r="F77" s="72"/>
      <c r="G77" s="29"/>
      <c r="H77" s="456">
        <v>0</v>
      </c>
      <c r="I77" s="456"/>
      <c r="J77" s="29"/>
      <c r="K77" s="72"/>
      <c r="L77" s="72"/>
      <c r="M77" s="29"/>
      <c r="N77" s="456">
        <v>0</v>
      </c>
      <c r="O77" s="456"/>
      <c r="Q77" s="15"/>
      <c r="R77" s="15"/>
      <c r="S77" s="15"/>
      <c r="T77" s="15"/>
      <c r="U77" s="15"/>
      <c r="V77" s="15"/>
      <c r="W77" s="15"/>
      <c r="X77" s="15"/>
      <c r="Y77" s="15"/>
      <c r="Z77" s="15"/>
      <c r="AA77" s="15"/>
    </row>
    <row r="78" spans="1:27" s="19" customFormat="1" ht="15.75" thickBot="1">
      <c r="A78" s="15"/>
      <c r="B78" s="276">
        <v>4</v>
      </c>
      <c r="C78" s="19" t="s">
        <v>87</v>
      </c>
      <c r="D78" s="24"/>
      <c r="E78" s="72"/>
      <c r="F78" s="72"/>
      <c r="G78" s="29"/>
      <c r="H78" s="456">
        <v>0</v>
      </c>
      <c r="I78" s="456"/>
      <c r="J78" s="29"/>
      <c r="K78" s="72"/>
      <c r="L78" s="72"/>
      <c r="M78" s="29"/>
      <c r="N78" s="456">
        <v>0</v>
      </c>
      <c r="O78" s="456"/>
      <c r="Q78" s="15"/>
      <c r="R78" s="15"/>
      <c r="S78" s="15"/>
      <c r="T78" s="15"/>
      <c r="U78" s="15"/>
      <c r="V78" s="15"/>
      <c r="W78" s="15"/>
      <c r="X78" s="15"/>
      <c r="Y78" s="15"/>
      <c r="Z78" s="15"/>
      <c r="AA78" s="15"/>
    </row>
    <row r="79" spans="1:27" s="19" customFormat="1" ht="15.75" thickBot="1">
      <c r="A79" s="15"/>
      <c r="B79" s="276">
        <v>5</v>
      </c>
      <c r="C79" s="19" t="s">
        <v>13</v>
      </c>
      <c r="D79" s="24"/>
      <c r="E79" s="72"/>
      <c r="F79" s="72"/>
      <c r="G79" s="29"/>
      <c r="H79" s="456">
        <v>0</v>
      </c>
      <c r="I79" s="456"/>
      <c r="J79" s="29"/>
      <c r="K79" s="72"/>
      <c r="L79" s="72"/>
      <c r="M79" s="29"/>
      <c r="N79" s="456">
        <v>0</v>
      </c>
      <c r="O79" s="456"/>
      <c r="Q79" s="15"/>
      <c r="R79" s="15"/>
      <c r="S79" s="15"/>
      <c r="T79" s="15"/>
      <c r="U79" s="15"/>
      <c r="V79" s="15"/>
      <c r="W79" s="15"/>
      <c r="X79" s="15"/>
      <c r="Y79" s="15"/>
      <c r="Z79" s="15"/>
      <c r="AA79" s="15"/>
    </row>
    <row r="80" spans="1:27" s="19" customFormat="1" ht="15.75" thickBot="1">
      <c r="A80" s="15"/>
      <c r="B80" s="276">
        <v>6</v>
      </c>
      <c r="C80" s="19" t="s">
        <v>14</v>
      </c>
      <c r="D80" s="24"/>
      <c r="E80" s="72"/>
      <c r="F80" s="72"/>
      <c r="G80" s="29"/>
      <c r="H80" s="456">
        <v>0</v>
      </c>
      <c r="I80" s="456"/>
      <c r="J80" s="29"/>
      <c r="K80" s="72"/>
      <c r="L80" s="72"/>
      <c r="M80" s="29"/>
      <c r="N80" s="456">
        <v>0</v>
      </c>
      <c r="O80" s="456"/>
      <c r="Q80" s="15"/>
      <c r="R80" s="15"/>
      <c r="S80" s="15"/>
      <c r="T80" s="15"/>
      <c r="U80" s="15"/>
      <c r="V80" s="15"/>
      <c r="W80" s="15"/>
      <c r="X80" s="15"/>
      <c r="Y80" s="15"/>
      <c r="Z80" s="15"/>
      <c r="AA80" s="15"/>
    </row>
    <row r="81" spans="1:27" s="19" customFormat="1" ht="15.75" thickBot="1">
      <c r="A81" s="15"/>
      <c r="B81" s="276">
        <v>7</v>
      </c>
      <c r="C81" s="19" t="s">
        <v>136</v>
      </c>
      <c r="D81" s="24"/>
      <c r="E81" s="72"/>
      <c r="F81" s="72"/>
      <c r="G81" s="29"/>
      <c r="H81" s="456">
        <v>0</v>
      </c>
      <c r="I81" s="456"/>
      <c r="J81" s="29"/>
      <c r="K81" s="72"/>
      <c r="L81" s="72"/>
      <c r="M81" s="29"/>
      <c r="N81" s="456">
        <v>0</v>
      </c>
      <c r="O81" s="456"/>
      <c r="Q81" s="15"/>
      <c r="R81" s="15"/>
      <c r="S81" s="15"/>
      <c r="T81" s="15"/>
      <c r="U81" s="15"/>
      <c r="V81" s="15"/>
      <c r="W81" s="15"/>
      <c r="X81" s="15"/>
      <c r="Y81" s="15"/>
      <c r="Z81" s="15"/>
      <c r="AA81" s="15"/>
    </row>
    <row r="82" spans="1:27" s="19" customFormat="1" ht="15.75" thickBot="1">
      <c r="A82" s="15"/>
      <c r="B82" s="276">
        <v>8</v>
      </c>
      <c r="C82" s="19" t="s">
        <v>22</v>
      </c>
      <c r="D82" s="24"/>
      <c r="E82" s="72"/>
      <c r="F82" s="72"/>
      <c r="G82" s="29"/>
      <c r="H82" s="456">
        <v>0</v>
      </c>
      <c r="I82" s="456"/>
      <c r="J82" s="29"/>
      <c r="K82" s="72"/>
      <c r="L82" s="72"/>
      <c r="M82" s="29"/>
      <c r="N82" s="456">
        <v>0</v>
      </c>
      <c r="O82" s="456"/>
      <c r="Q82" s="15"/>
      <c r="R82" s="15"/>
      <c r="S82" s="15"/>
      <c r="T82" s="15"/>
      <c r="U82" s="15"/>
      <c r="V82" s="15"/>
      <c r="W82" s="15"/>
      <c r="X82" s="15"/>
      <c r="Y82" s="15"/>
      <c r="Z82" s="15"/>
      <c r="AA82" s="15"/>
    </row>
    <row r="83" spans="1:27" s="19" customFormat="1" ht="15.75" thickBot="1">
      <c r="A83" s="15"/>
      <c r="B83" s="276">
        <v>9</v>
      </c>
      <c r="C83" s="19" t="s">
        <v>27</v>
      </c>
      <c r="D83" s="24" t="s">
        <v>9</v>
      </c>
      <c r="E83" s="72"/>
      <c r="F83" s="72"/>
      <c r="G83" s="251" t="s">
        <v>10</v>
      </c>
      <c r="H83" s="454">
        <v>0</v>
      </c>
      <c r="I83" s="454"/>
      <c r="J83" s="251" t="s">
        <v>4</v>
      </c>
      <c r="K83" s="72"/>
      <c r="L83" s="72"/>
      <c r="M83" s="251" t="s">
        <v>32</v>
      </c>
      <c r="N83" s="454">
        <v>0</v>
      </c>
      <c r="O83" s="454"/>
      <c r="P83" s="57" t="s">
        <v>4</v>
      </c>
      <c r="Q83" s="60" t="s">
        <v>4</v>
      </c>
      <c r="R83" s="15"/>
      <c r="S83" s="15"/>
      <c r="T83" s="15"/>
      <c r="U83" s="15"/>
      <c r="V83" s="15"/>
      <c r="W83" s="15"/>
      <c r="X83" s="15"/>
      <c r="Y83" s="15"/>
      <c r="Z83" s="15"/>
      <c r="AA83" s="15"/>
    </row>
    <row r="84" spans="1:27" s="19" customFormat="1" ht="15.75" thickBot="1">
      <c r="A84" s="15"/>
      <c r="B84" s="276">
        <v>10</v>
      </c>
      <c r="C84" s="19" t="s">
        <v>88</v>
      </c>
      <c r="D84" s="24" t="s">
        <v>9</v>
      </c>
      <c r="E84" s="72"/>
      <c r="F84" s="72"/>
      <c r="G84" s="251" t="s">
        <v>10</v>
      </c>
      <c r="H84" s="454">
        <v>0</v>
      </c>
      <c r="I84" s="454"/>
      <c r="J84" s="251" t="s">
        <v>4</v>
      </c>
      <c r="K84" s="72"/>
      <c r="L84" s="72"/>
      <c r="M84" s="251" t="s">
        <v>32</v>
      </c>
      <c r="N84" s="454">
        <v>0</v>
      </c>
      <c r="O84" s="454"/>
      <c r="P84" s="57" t="s">
        <v>4</v>
      </c>
      <c r="Q84" s="60" t="s">
        <v>4</v>
      </c>
      <c r="R84" s="15"/>
      <c r="S84" s="15"/>
      <c r="T84" s="15"/>
      <c r="U84" s="15"/>
      <c r="V84" s="15"/>
      <c r="W84" s="15"/>
      <c r="X84" s="15"/>
      <c r="Y84" s="15"/>
      <c r="Z84" s="15"/>
      <c r="AA84" s="15"/>
    </row>
    <row r="85" spans="1:27" s="19" customFormat="1" ht="15.75" thickBot="1">
      <c r="A85" s="15"/>
      <c r="B85" s="276">
        <v>11</v>
      </c>
      <c r="C85" s="19" t="s">
        <v>19</v>
      </c>
      <c r="D85" s="24"/>
      <c r="E85" s="24"/>
      <c r="F85" s="24"/>
      <c r="G85" s="31" t="s">
        <v>9</v>
      </c>
      <c r="H85" s="448">
        <f>(H75-H76+H77+H78+H79+H80+H81+H82-H83-H84)</f>
        <v>0</v>
      </c>
      <c r="I85" s="449"/>
      <c r="J85" s="31" t="s">
        <v>9</v>
      </c>
      <c r="K85" s="72"/>
      <c r="L85" s="72"/>
      <c r="M85" s="31" t="s">
        <v>9</v>
      </c>
      <c r="N85" s="448">
        <f>(N75-N76+N77+N78+N79+N80+N81+N82-N83-N84)</f>
        <v>0</v>
      </c>
      <c r="O85" s="449"/>
      <c r="Q85" s="15"/>
      <c r="R85" s="15"/>
      <c r="S85" s="15"/>
      <c r="T85" s="15"/>
      <c r="U85" s="15"/>
      <c r="V85" s="15"/>
      <c r="W85" s="15"/>
      <c r="X85" s="15"/>
      <c r="Y85" s="15"/>
      <c r="Z85" s="15"/>
      <c r="AA85" s="15"/>
    </row>
    <row r="86" spans="1:27" s="19" customFormat="1" ht="15.75" thickBot="1">
      <c r="A86" s="15"/>
      <c r="B86" s="276"/>
      <c r="C86" s="30" t="s">
        <v>102</v>
      </c>
      <c r="D86" s="24"/>
      <c r="E86" s="24"/>
      <c r="F86" s="72"/>
      <c r="G86" s="32" t="s">
        <v>9</v>
      </c>
      <c r="H86" s="455">
        <v>0</v>
      </c>
      <c r="I86" s="455"/>
      <c r="J86" s="32" t="s">
        <v>9</v>
      </c>
      <c r="K86" s="72"/>
      <c r="L86" s="72"/>
      <c r="M86" s="32" t="s">
        <v>9</v>
      </c>
      <c r="N86" s="455">
        <v>0</v>
      </c>
      <c r="O86" s="455"/>
      <c r="P86" s="19" t="s">
        <v>9</v>
      </c>
      <c r="Q86" s="15"/>
      <c r="R86" s="15"/>
      <c r="S86" s="15"/>
      <c r="T86" s="15"/>
      <c r="U86" s="15"/>
      <c r="V86" s="15"/>
      <c r="W86" s="15"/>
      <c r="X86" s="15"/>
      <c r="Y86" s="15"/>
      <c r="Z86" s="15"/>
      <c r="AA86" s="15"/>
    </row>
    <row r="87" spans="1:27" s="19" customFormat="1" ht="15.75" thickBot="1">
      <c r="A87" s="15"/>
      <c r="B87" s="276">
        <v>12</v>
      </c>
      <c r="C87" s="19" t="s">
        <v>23</v>
      </c>
      <c r="D87" s="24"/>
      <c r="E87" s="24"/>
      <c r="F87" s="24"/>
      <c r="G87" s="29"/>
      <c r="H87" s="448">
        <f>H85*H86</f>
        <v>0</v>
      </c>
      <c r="I87" s="449"/>
      <c r="J87" s="29"/>
      <c r="K87" s="72"/>
      <c r="L87" s="72"/>
      <c r="M87" s="29"/>
      <c r="N87" s="448">
        <f>N85*N86</f>
        <v>0</v>
      </c>
      <c r="O87" s="449"/>
      <c r="Q87" s="15"/>
      <c r="R87" s="15"/>
      <c r="S87" s="15"/>
      <c r="T87" s="15"/>
      <c r="U87" s="15"/>
      <c r="V87" s="15"/>
      <c r="W87" s="15"/>
      <c r="X87" s="15"/>
      <c r="Y87" s="15"/>
      <c r="Z87" s="15"/>
      <c r="AA87" s="15"/>
    </row>
    <row r="88" spans="1:27" s="19" customFormat="1" ht="15.75" thickBot="1">
      <c r="A88" s="15"/>
      <c r="B88" s="276">
        <v>13</v>
      </c>
      <c r="C88" s="19" t="s">
        <v>28</v>
      </c>
      <c r="D88" s="24" t="s">
        <v>9</v>
      </c>
      <c r="E88" s="24"/>
      <c r="F88" s="72"/>
      <c r="G88" s="254" t="s">
        <v>10</v>
      </c>
      <c r="H88" s="451">
        <v>0</v>
      </c>
      <c r="I88" s="451"/>
      <c r="J88" s="254" t="s">
        <v>4</v>
      </c>
      <c r="K88" s="72"/>
      <c r="L88" s="72"/>
      <c r="M88" s="254" t="s">
        <v>32</v>
      </c>
      <c r="N88" s="451">
        <v>0</v>
      </c>
      <c r="O88" s="451"/>
      <c r="P88" s="57" t="s">
        <v>4</v>
      </c>
      <c r="Q88" s="60" t="s">
        <v>4</v>
      </c>
      <c r="R88" s="15"/>
      <c r="S88" s="15"/>
      <c r="T88" s="15"/>
      <c r="U88" s="15"/>
      <c r="V88" s="15"/>
      <c r="W88" s="15"/>
      <c r="X88" s="15"/>
      <c r="Y88" s="15"/>
      <c r="Z88" s="15"/>
      <c r="AA88" s="15"/>
    </row>
    <row r="89" spans="1:27" s="19" customFormat="1" ht="15">
      <c r="A89" s="15"/>
      <c r="B89" s="276"/>
      <c r="D89" s="24"/>
      <c r="E89" s="24"/>
      <c r="F89" s="24"/>
      <c r="G89" s="32"/>
      <c r="H89" s="33"/>
      <c r="I89" s="33"/>
      <c r="J89" s="32"/>
      <c r="K89" s="24"/>
      <c r="L89" s="24"/>
      <c r="M89" s="32"/>
      <c r="N89" s="452"/>
      <c r="O89" s="452"/>
      <c r="Q89" s="15"/>
      <c r="R89" s="15"/>
      <c r="S89" s="15"/>
      <c r="T89" s="15"/>
      <c r="U89" s="15"/>
      <c r="V89" s="15"/>
      <c r="W89" s="15"/>
      <c r="X89" s="15"/>
      <c r="Y89" s="15"/>
      <c r="Z89" s="15"/>
      <c r="AA89" s="15"/>
    </row>
    <row r="90" spans="1:27" s="19" customFormat="1" ht="15">
      <c r="A90" s="15"/>
      <c r="B90" s="276">
        <v>14</v>
      </c>
      <c r="C90" s="19" t="s">
        <v>11</v>
      </c>
      <c r="D90" s="24"/>
      <c r="E90" s="24"/>
      <c r="F90" s="24"/>
      <c r="G90" s="32"/>
      <c r="H90" s="453">
        <f>SUM(H87-H88)</f>
        <v>0</v>
      </c>
      <c r="I90" s="453"/>
      <c r="J90" s="32"/>
      <c r="K90" s="24"/>
      <c r="L90" s="24"/>
      <c r="M90" s="32"/>
      <c r="N90" s="453">
        <f>SUM(N87-N88)</f>
        <v>0</v>
      </c>
      <c r="O90" s="453"/>
      <c r="Q90" s="15"/>
      <c r="R90" s="15"/>
      <c r="S90" s="15"/>
      <c r="T90" s="15"/>
      <c r="U90" s="15"/>
      <c r="V90" s="15"/>
      <c r="W90" s="15"/>
      <c r="X90" s="15"/>
      <c r="Y90" s="15"/>
      <c r="Z90" s="15"/>
      <c r="AA90" s="15"/>
    </row>
    <row r="91" spans="1:27" s="19" customFormat="1" ht="15">
      <c r="A91" s="15"/>
      <c r="B91" s="50"/>
      <c r="D91" s="18"/>
      <c r="E91" s="18"/>
      <c r="F91" s="18"/>
      <c r="G91" s="35"/>
      <c r="H91" s="18"/>
      <c r="I91" s="26"/>
      <c r="J91" s="35"/>
      <c r="K91" s="18"/>
      <c r="L91" s="18"/>
      <c r="M91" s="35"/>
      <c r="N91" s="36"/>
      <c r="O91" s="26"/>
      <c r="P91" s="23"/>
      <c r="Q91" s="15"/>
      <c r="R91" s="15"/>
      <c r="S91" s="15"/>
      <c r="T91" s="15"/>
      <c r="U91" s="15"/>
      <c r="V91" s="15"/>
      <c r="W91" s="15"/>
      <c r="X91" s="15"/>
      <c r="Y91" s="15"/>
      <c r="Z91" s="15"/>
      <c r="AA91" s="15"/>
    </row>
    <row r="92" spans="1:27" s="19" customFormat="1" ht="15">
      <c r="A92" s="15"/>
      <c r="B92" s="266" t="s">
        <v>0</v>
      </c>
      <c r="C92" s="267"/>
      <c r="D92" s="238"/>
      <c r="E92" s="238"/>
      <c r="F92" s="238"/>
      <c r="G92" s="248"/>
      <c r="H92" s="238"/>
      <c r="I92" s="240"/>
      <c r="J92" s="248"/>
      <c r="K92" s="238"/>
      <c r="L92" s="238"/>
      <c r="M92" s="248"/>
      <c r="N92" s="248"/>
      <c r="O92" s="447"/>
      <c r="P92" s="447"/>
      <c r="Q92" s="15"/>
      <c r="R92" s="15"/>
      <c r="S92" s="15"/>
      <c r="T92" s="15"/>
      <c r="U92" s="15"/>
      <c r="V92" s="15"/>
      <c r="W92" s="15"/>
      <c r="X92" s="15"/>
      <c r="Y92" s="15"/>
      <c r="Z92" s="15"/>
      <c r="AA92" s="15"/>
    </row>
    <row r="93" spans="1:27" s="38" customFormat="1" ht="15.75" thickBot="1">
      <c r="A93" s="37"/>
      <c r="B93" s="280">
        <v>1</v>
      </c>
      <c r="C93" s="38" t="s">
        <v>6</v>
      </c>
      <c r="D93" s="39"/>
      <c r="E93" s="39"/>
      <c r="F93" s="39"/>
      <c r="G93" s="143" t="s">
        <v>9</v>
      </c>
      <c r="H93" s="448">
        <f>SUM(H12,H16,H27,H30,H35,H45,H49,H63)</f>
        <v>0</v>
      </c>
      <c r="I93" s="449"/>
      <c r="J93" s="40" t="s">
        <v>9</v>
      </c>
      <c r="K93" s="39"/>
      <c r="L93" s="39"/>
      <c r="M93" s="40" t="s">
        <v>9</v>
      </c>
      <c r="N93" s="448">
        <f>SUM(N12,N16,N27,N30,N35,N45,N49,N63)</f>
        <v>0</v>
      </c>
      <c r="O93" s="449"/>
      <c r="P93" s="41"/>
      <c r="Q93" s="37"/>
      <c r="R93" s="37"/>
      <c r="S93" s="37"/>
      <c r="T93" s="37"/>
      <c r="U93" s="37"/>
      <c r="V93" s="37"/>
      <c r="W93" s="37"/>
      <c r="X93" s="37"/>
      <c r="Y93" s="37"/>
      <c r="Z93" s="37"/>
      <c r="AA93" s="37"/>
    </row>
    <row r="94" spans="1:27" s="38" customFormat="1" ht="15.75" thickBot="1">
      <c r="A94" s="37"/>
      <c r="B94" s="280">
        <v>2</v>
      </c>
      <c r="C94" s="38" t="s">
        <v>7</v>
      </c>
      <c r="D94" s="39"/>
      <c r="E94" s="39"/>
      <c r="F94" s="39"/>
      <c r="G94" s="143" t="s">
        <v>9</v>
      </c>
      <c r="H94" s="450">
        <f>H60</f>
        <v>0</v>
      </c>
      <c r="I94" s="444"/>
      <c r="J94" s="40" t="s">
        <v>9</v>
      </c>
      <c r="K94" s="144" t="b">
        <v>0</v>
      </c>
      <c r="L94" s="39"/>
      <c r="M94" s="40" t="s">
        <v>9</v>
      </c>
      <c r="N94" s="443">
        <f>N60</f>
        <v>0</v>
      </c>
      <c r="O94" s="443"/>
      <c r="P94" s="41"/>
      <c r="Q94" s="145" t="b">
        <v>0</v>
      </c>
      <c r="R94" s="37"/>
      <c r="S94" s="37"/>
      <c r="T94" s="37"/>
      <c r="U94" s="37"/>
      <c r="V94" s="37"/>
      <c r="W94" s="37"/>
      <c r="X94" s="37"/>
      <c r="Y94" s="37"/>
      <c r="Z94" s="37"/>
      <c r="AA94" s="37"/>
    </row>
    <row r="95" spans="1:27" s="38" customFormat="1" ht="15.75" thickBot="1">
      <c r="A95" s="37"/>
      <c r="B95" s="280">
        <v>3</v>
      </c>
      <c r="C95" s="38" t="s">
        <v>137</v>
      </c>
      <c r="D95" s="39"/>
      <c r="E95" s="39"/>
      <c r="F95" s="39"/>
      <c r="G95" s="40" t="s">
        <v>9</v>
      </c>
      <c r="H95" s="443">
        <f>H73</f>
        <v>0</v>
      </c>
      <c r="I95" s="444"/>
      <c r="J95" s="40" t="s">
        <v>9</v>
      </c>
      <c r="K95" s="144" t="b">
        <v>0</v>
      </c>
      <c r="L95" s="39"/>
      <c r="M95" s="40" t="s">
        <v>9</v>
      </c>
      <c r="N95" s="443">
        <f>N73</f>
        <v>0</v>
      </c>
      <c r="O95" s="444"/>
      <c r="P95" s="41"/>
      <c r="Q95" s="145" t="b">
        <v>0</v>
      </c>
      <c r="R95" s="37"/>
      <c r="S95" s="37"/>
      <c r="T95" s="37"/>
      <c r="U95" s="37"/>
      <c r="V95" s="37"/>
      <c r="W95" s="37"/>
      <c r="X95" s="37"/>
      <c r="Y95" s="37"/>
      <c r="Z95" s="37"/>
      <c r="AA95" s="37"/>
    </row>
    <row r="96" spans="1:27" s="38" customFormat="1" ht="15.75" thickBot="1">
      <c r="A96" s="37"/>
      <c r="B96" s="280">
        <v>4</v>
      </c>
      <c r="C96" s="38" t="s">
        <v>8</v>
      </c>
      <c r="D96" s="39"/>
      <c r="E96" s="39"/>
      <c r="F96" s="39"/>
      <c r="G96" s="42" t="s">
        <v>9</v>
      </c>
      <c r="H96" s="443">
        <f>H90</f>
        <v>0</v>
      </c>
      <c r="I96" s="444"/>
      <c r="J96" s="42" t="s">
        <v>9</v>
      </c>
      <c r="K96" s="144" t="b">
        <v>0</v>
      </c>
      <c r="L96" s="39"/>
      <c r="M96" s="42" t="s">
        <v>9</v>
      </c>
      <c r="N96" s="443">
        <f>N90</f>
        <v>0</v>
      </c>
      <c r="O96" s="444"/>
      <c r="P96" s="41"/>
      <c r="Q96" s="145" t="b">
        <v>0</v>
      </c>
      <c r="R96" s="37"/>
      <c r="S96" s="37"/>
      <c r="T96" s="37"/>
      <c r="U96" s="37"/>
      <c r="V96" s="37"/>
      <c r="W96" s="37"/>
      <c r="X96" s="37"/>
      <c r="Y96" s="37"/>
      <c r="Z96" s="37"/>
      <c r="AA96" s="37"/>
    </row>
    <row r="97" spans="1:27" s="38" customFormat="1" ht="15.75" thickBot="1">
      <c r="A97" s="37"/>
      <c r="B97" s="280">
        <v>5</v>
      </c>
      <c r="C97" s="38" t="s">
        <v>89</v>
      </c>
      <c r="D97" s="39"/>
      <c r="E97" s="39"/>
      <c r="F97" s="39"/>
      <c r="G97" s="40" t="s">
        <v>9</v>
      </c>
      <c r="H97" s="445">
        <f>IF(K94,H94,0)+IF(K95,H95,0)+IF(K96,H96,0)+H93</f>
        <v>0</v>
      </c>
      <c r="I97" s="445"/>
      <c r="J97" s="40" t="s">
        <v>9</v>
      </c>
      <c r="K97" s="39"/>
      <c r="L97" s="39"/>
      <c r="M97" s="40" t="s">
        <v>9</v>
      </c>
      <c r="N97" s="445">
        <f>IF(Q94,N94,0)+IF(Q95,N95,0)+IF(Q96,N96,0)+N93</f>
        <v>0</v>
      </c>
      <c r="O97" s="445"/>
      <c r="P97" s="41"/>
      <c r="Q97" s="37"/>
      <c r="R97" s="37"/>
      <c r="S97" s="37"/>
      <c r="T97" s="37"/>
      <c r="U97" s="37"/>
      <c r="V97" s="37"/>
      <c r="W97" s="37"/>
      <c r="X97" s="37"/>
      <c r="Y97" s="37"/>
      <c r="Z97" s="37"/>
      <c r="AA97" s="37"/>
    </row>
    <row r="98" spans="1:27" s="19" customFormat="1" ht="16.5" thickBot="1" thickTop="1">
      <c r="A98" s="15"/>
      <c r="B98" s="50"/>
      <c r="D98" s="18"/>
      <c r="E98" s="18"/>
      <c r="F98" s="18"/>
      <c r="G98" s="30"/>
      <c r="H98" s="18"/>
      <c r="J98" s="30"/>
      <c r="K98" s="18"/>
      <c r="L98" s="18"/>
      <c r="M98" s="30"/>
      <c r="N98" s="30"/>
      <c r="P98" s="23"/>
      <c r="Q98" s="15"/>
      <c r="R98" s="15"/>
      <c r="S98" s="15"/>
      <c r="T98" s="15"/>
      <c r="U98" s="15"/>
      <c r="V98" s="15"/>
      <c r="W98" s="15"/>
      <c r="X98" s="15"/>
      <c r="Y98" s="15"/>
      <c r="Z98" s="15"/>
      <c r="AA98" s="15"/>
    </row>
    <row r="99" spans="1:27" s="19" customFormat="1" ht="15.75" thickBot="1">
      <c r="A99" s="15"/>
      <c r="B99" s="50"/>
      <c r="C99" s="18" t="s">
        <v>154</v>
      </c>
      <c r="D99" s="18"/>
      <c r="E99" s="18"/>
      <c r="F99" s="18"/>
      <c r="G99" s="43"/>
      <c r="H99" s="446">
        <v>0</v>
      </c>
      <c r="I99" s="446"/>
      <c r="J99" s="43"/>
      <c r="K99" s="18"/>
      <c r="L99" s="18"/>
      <c r="M99" s="43"/>
      <c r="N99" s="43"/>
      <c r="O99" s="44"/>
      <c r="P99" s="23"/>
      <c r="Q99" s="15"/>
      <c r="R99" s="15"/>
      <c r="S99" s="15"/>
      <c r="T99" s="15"/>
      <c r="U99" s="15"/>
      <c r="V99" s="15"/>
      <c r="W99" s="15"/>
      <c r="X99" s="15"/>
      <c r="Y99" s="15"/>
      <c r="Z99" s="15"/>
      <c r="AA99" s="15"/>
    </row>
    <row r="100" spans="1:27" s="19" customFormat="1" ht="15.75" thickBot="1">
      <c r="A100" s="15"/>
      <c r="B100" s="50"/>
      <c r="C100" s="18" t="s">
        <v>155</v>
      </c>
      <c r="D100" s="18"/>
      <c r="E100" s="18" t="s">
        <v>9</v>
      </c>
      <c r="F100" s="18"/>
      <c r="G100" s="45"/>
      <c r="H100" s="440">
        <f>(H97)</f>
        <v>0</v>
      </c>
      <c r="I100" s="440"/>
      <c r="J100" s="45"/>
      <c r="K100" s="18"/>
      <c r="L100" s="18"/>
      <c r="M100" s="45"/>
      <c r="N100" s="45"/>
      <c r="O100" s="44"/>
      <c r="P100" s="23"/>
      <c r="Q100" s="15"/>
      <c r="R100" s="15"/>
      <c r="S100" s="15"/>
      <c r="T100" s="15"/>
      <c r="U100" s="15"/>
      <c r="V100" s="15"/>
      <c r="W100" s="15"/>
      <c r="X100" s="15"/>
      <c r="Y100" s="15"/>
      <c r="Z100" s="15"/>
      <c r="AA100" s="15"/>
    </row>
    <row r="101" spans="1:27" s="19" customFormat="1" ht="16.5" thickBot="1" thickTop="1">
      <c r="A101" s="15"/>
      <c r="B101" s="50"/>
      <c r="C101" s="18" t="s">
        <v>156</v>
      </c>
      <c r="D101" s="18"/>
      <c r="E101" s="18"/>
      <c r="F101" s="18"/>
      <c r="G101" s="45"/>
      <c r="H101" s="440">
        <f>N97</f>
        <v>0</v>
      </c>
      <c r="I101" s="440"/>
      <c r="J101" s="45"/>
      <c r="K101" s="18"/>
      <c r="L101" s="18"/>
      <c r="M101" s="45"/>
      <c r="N101" s="45"/>
      <c r="O101" s="44"/>
      <c r="P101" s="23"/>
      <c r="Q101" s="15"/>
      <c r="R101" s="15"/>
      <c r="S101" s="15"/>
      <c r="T101" s="15"/>
      <c r="U101" s="15"/>
      <c r="V101" s="15"/>
      <c r="W101" s="15"/>
      <c r="X101" s="15"/>
      <c r="Y101" s="15"/>
      <c r="Z101" s="15"/>
      <c r="AA101" s="15"/>
    </row>
    <row r="102" spans="1:27" s="19" customFormat="1" ht="16.5" thickBot="1" thickTop="1">
      <c r="A102" s="15"/>
      <c r="B102" s="50"/>
      <c r="C102" s="18" t="s">
        <v>2</v>
      </c>
      <c r="D102" s="18"/>
      <c r="E102" s="18"/>
      <c r="F102" s="18"/>
      <c r="G102" s="46"/>
      <c r="H102" s="440">
        <f>IF(H99=0,0,(H100+H101)/H99)</f>
        <v>0</v>
      </c>
      <c r="I102" s="440"/>
      <c r="J102" s="46"/>
      <c r="K102" s="18"/>
      <c r="L102" s="18"/>
      <c r="M102" s="46"/>
      <c r="N102" s="46"/>
      <c r="O102" s="47"/>
      <c r="P102" s="23"/>
      <c r="Q102" s="15"/>
      <c r="R102" s="15"/>
      <c r="S102" s="15"/>
      <c r="T102" s="15"/>
      <c r="U102" s="15"/>
      <c r="V102" s="15"/>
      <c r="W102" s="15"/>
      <c r="X102" s="15"/>
      <c r="Y102" s="15"/>
      <c r="Z102" s="15"/>
      <c r="AA102" s="15"/>
    </row>
    <row r="103" spans="1:27" s="19" customFormat="1" ht="15.75" thickTop="1">
      <c r="A103" s="15"/>
      <c r="B103" s="50"/>
      <c r="D103" s="18"/>
      <c r="E103" s="18"/>
      <c r="F103" s="18"/>
      <c r="G103" s="21"/>
      <c r="H103" s="18"/>
      <c r="I103" s="48"/>
      <c r="J103" s="21"/>
      <c r="K103" s="18"/>
      <c r="L103" s="18"/>
      <c r="M103" s="21"/>
      <c r="N103" s="21"/>
      <c r="P103" s="23"/>
      <c r="Q103" s="15"/>
      <c r="R103" s="15"/>
      <c r="S103" s="15"/>
      <c r="T103" s="15"/>
      <c r="U103" s="15"/>
      <c r="V103" s="15"/>
      <c r="W103" s="15"/>
      <c r="X103" s="15"/>
      <c r="Y103" s="15"/>
      <c r="Z103" s="15"/>
      <c r="AA103" s="15"/>
    </row>
    <row r="104" spans="1:27" s="19" customFormat="1" ht="15">
      <c r="A104" s="15"/>
      <c r="B104" s="266" t="s">
        <v>75</v>
      </c>
      <c r="C104" s="267"/>
      <c r="D104" s="268"/>
      <c r="E104" s="268"/>
      <c r="F104" s="268"/>
      <c r="G104" s="269"/>
      <c r="H104" s="268"/>
      <c r="I104" s="270"/>
      <c r="J104" s="269"/>
      <c r="K104" s="268"/>
      <c r="L104" s="268"/>
      <c r="M104" s="269"/>
      <c r="N104" s="269"/>
      <c r="O104" s="271"/>
      <c r="P104" s="75"/>
      <c r="Q104" s="15"/>
      <c r="R104" s="15"/>
      <c r="S104" s="15"/>
      <c r="T104" s="15"/>
      <c r="U104" s="15"/>
      <c r="V104" s="15"/>
      <c r="W104" s="15"/>
      <c r="X104" s="15"/>
      <c r="Y104" s="15"/>
      <c r="Z104" s="15"/>
      <c r="AA104" s="15"/>
    </row>
    <row r="105" spans="2:16" ht="12.75">
      <c r="B105" s="51"/>
      <c r="C105" s="4"/>
      <c r="D105" s="7"/>
      <c r="E105" s="7"/>
      <c r="F105" s="7"/>
      <c r="G105" s="8"/>
      <c r="H105" s="7"/>
      <c r="I105" s="4"/>
      <c r="J105" s="8"/>
      <c r="K105" s="7"/>
      <c r="L105" s="7"/>
      <c r="M105" s="8"/>
      <c r="N105" s="8"/>
      <c r="O105" s="4"/>
      <c r="P105" s="9"/>
    </row>
    <row r="106" spans="1:27" s="19" customFormat="1" ht="16.5" customHeight="1">
      <c r="A106" s="15"/>
      <c r="B106" s="429" t="s">
        <v>157</v>
      </c>
      <c r="C106" s="429"/>
      <c r="D106" s="43"/>
      <c r="E106" s="441">
        <v>0</v>
      </c>
      <c r="F106" s="441"/>
      <c r="G106" s="50"/>
      <c r="H106" s="106"/>
      <c r="I106" s="18"/>
      <c r="J106" s="43"/>
      <c r="K106" s="18"/>
      <c r="L106" s="18"/>
      <c r="M106" s="43"/>
      <c r="N106" s="43"/>
      <c r="O106" s="44"/>
      <c r="P106" s="23"/>
      <c r="Q106" s="15"/>
      <c r="R106" s="15"/>
      <c r="S106" s="15"/>
      <c r="T106" s="15"/>
      <c r="U106" s="15"/>
      <c r="V106" s="15"/>
      <c r="W106" s="15"/>
      <c r="X106" s="15"/>
      <c r="Y106" s="15"/>
      <c r="Z106" s="15"/>
      <c r="AA106" s="15"/>
    </row>
    <row r="107" spans="2:16" ht="16.5" customHeight="1">
      <c r="B107" s="429" t="s">
        <v>158</v>
      </c>
      <c r="C107" s="429"/>
      <c r="D107" s="8"/>
      <c r="E107" s="442">
        <v>0</v>
      </c>
      <c r="F107" s="442"/>
      <c r="G107" s="51"/>
      <c r="H107" s="106"/>
      <c r="I107" s="7"/>
      <c r="J107" s="8"/>
      <c r="K107" s="7"/>
      <c r="L107" s="7"/>
      <c r="M107" s="8"/>
      <c r="N107" s="8"/>
      <c r="O107" s="4"/>
      <c r="P107" s="9"/>
    </row>
    <row r="108" spans="2:16" ht="17.25" customHeight="1" thickBot="1">
      <c r="B108" s="429" t="s">
        <v>90</v>
      </c>
      <c r="C108" s="429"/>
      <c r="D108" s="8"/>
      <c r="E108" s="430">
        <f>IF(E107=0,0,E106/E107)</f>
        <v>0</v>
      </c>
      <c r="F108" s="430"/>
      <c r="G108" s="51"/>
      <c r="H108" s="106"/>
      <c r="I108" s="7"/>
      <c r="J108" s="8"/>
      <c r="K108" s="142" t="s">
        <v>110</v>
      </c>
      <c r="L108" s="7"/>
      <c r="M108" s="8"/>
      <c r="N108" s="8"/>
      <c r="O108" s="4"/>
      <c r="P108" s="9"/>
    </row>
    <row r="109" spans="2:16" ht="15.75" thickTop="1">
      <c r="B109" s="51"/>
      <c r="C109" s="255"/>
      <c r="D109" s="7"/>
      <c r="E109" s="106"/>
      <c r="F109" s="106"/>
      <c r="G109" s="8"/>
      <c r="H109" s="7"/>
      <c r="I109" s="4"/>
      <c r="J109" s="8"/>
      <c r="K109" s="7"/>
      <c r="L109" s="7"/>
      <c r="M109" s="8"/>
      <c r="N109" s="8"/>
      <c r="O109" s="4"/>
      <c r="P109" s="9"/>
    </row>
    <row r="110" spans="2:17" ht="18.75" customHeight="1" thickBot="1">
      <c r="B110" s="281" t="s">
        <v>106</v>
      </c>
      <c r="C110" s="106"/>
      <c r="D110" s="65"/>
      <c r="E110" s="65"/>
      <c r="F110" s="65"/>
      <c r="G110" s="66"/>
      <c r="H110" s="65"/>
      <c r="I110" s="67"/>
      <c r="J110" s="66"/>
      <c r="K110" s="65"/>
      <c r="L110" s="65"/>
      <c r="M110" s="66"/>
      <c r="N110" s="66"/>
      <c r="O110" s="68"/>
      <c r="P110" s="63"/>
      <c r="Q110" s="64"/>
    </row>
    <row r="111" spans="2:16" ht="15" customHeight="1">
      <c r="B111" s="431"/>
      <c r="C111" s="432"/>
      <c r="D111" s="432"/>
      <c r="E111" s="432"/>
      <c r="F111" s="432"/>
      <c r="G111" s="432"/>
      <c r="H111" s="432"/>
      <c r="I111" s="432"/>
      <c r="J111" s="432"/>
      <c r="K111" s="432"/>
      <c r="L111" s="432"/>
      <c r="M111" s="432"/>
      <c r="N111" s="432"/>
      <c r="O111" s="433"/>
      <c r="P111" s="9"/>
    </row>
    <row r="112" spans="2:16" ht="12.75">
      <c r="B112" s="434"/>
      <c r="C112" s="435"/>
      <c r="D112" s="435"/>
      <c r="E112" s="435"/>
      <c r="F112" s="435"/>
      <c r="G112" s="435"/>
      <c r="H112" s="435"/>
      <c r="I112" s="435"/>
      <c r="J112" s="435"/>
      <c r="K112" s="435"/>
      <c r="L112" s="435"/>
      <c r="M112" s="435"/>
      <c r="N112" s="435"/>
      <c r="O112" s="436"/>
      <c r="P112" s="9"/>
    </row>
    <row r="113" spans="2:16" ht="12.75">
      <c r="B113" s="434"/>
      <c r="C113" s="435"/>
      <c r="D113" s="435"/>
      <c r="E113" s="435"/>
      <c r="F113" s="435"/>
      <c r="G113" s="435"/>
      <c r="H113" s="435"/>
      <c r="I113" s="435"/>
      <c r="J113" s="435"/>
      <c r="K113" s="435"/>
      <c r="L113" s="435"/>
      <c r="M113" s="435"/>
      <c r="N113" s="435"/>
      <c r="O113" s="436"/>
      <c r="P113" s="9"/>
    </row>
    <row r="114" spans="2:16" ht="12.75">
      <c r="B114" s="434"/>
      <c r="C114" s="435"/>
      <c r="D114" s="435"/>
      <c r="E114" s="435"/>
      <c r="F114" s="435"/>
      <c r="G114" s="435"/>
      <c r="H114" s="435"/>
      <c r="I114" s="435"/>
      <c r="J114" s="435"/>
      <c r="K114" s="435"/>
      <c r="L114" s="435"/>
      <c r="M114" s="435"/>
      <c r="N114" s="435"/>
      <c r="O114" s="436"/>
      <c r="P114" s="9"/>
    </row>
    <row r="115" spans="2:16" ht="12.75">
      <c r="B115" s="434"/>
      <c r="C115" s="435"/>
      <c r="D115" s="435"/>
      <c r="E115" s="435"/>
      <c r="F115" s="435"/>
      <c r="G115" s="435"/>
      <c r="H115" s="435"/>
      <c r="I115" s="435"/>
      <c r="J115" s="435"/>
      <c r="K115" s="435"/>
      <c r="L115" s="435"/>
      <c r="M115" s="435"/>
      <c r="N115" s="435"/>
      <c r="O115" s="436"/>
      <c r="P115" s="9"/>
    </row>
    <row r="116" spans="2:16" ht="12.75">
      <c r="B116" s="434"/>
      <c r="C116" s="435"/>
      <c r="D116" s="435"/>
      <c r="E116" s="435"/>
      <c r="F116" s="435"/>
      <c r="G116" s="435"/>
      <c r="H116" s="435"/>
      <c r="I116" s="435"/>
      <c r="J116" s="435"/>
      <c r="K116" s="435"/>
      <c r="L116" s="435"/>
      <c r="M116" s="435"/>
      <c r="N116" s="435"/>
      <c r="O116" s="436"/>
      <c r="P116" s="9"/>
    </row>
    <row r="117" spans="2:16" ht="12.75">
      <c r="B117" s="434"/>
      <c r="C117" s="435"/>
      <c r="D117" s="435"/>
      <c r="E117" s="435"/>
      <c r="F117" s="435"/>
      <c r="G117" s="435"/>
      <c r="H117" s="435"/>
      <c r="I117" s="435"/>
      <c r="J117" s="435"/>
      <c r="K117" s="435"/>
      <c r="L117" s="435"/>
      <c r="M117" s="435"/>
      <c r="N117" s="435"/>
      <c r="O117" s="436"/>
      <c r="P117" s="9"/>
    </row>
    <row r="118" spans="2:16" ht="12.75">
      <c r="B118" s="434"/>
      <c r="C118" s="435"/>
      <c r="D118" s="435"/>
      <c r="E118" s="435"/>
      <c r="F118" s="435"/>
      <c r="G118" s="435"/>
      <c r="H118" s="435"/>
      <c r="I118" s="435"/>
      <c r="J118" s="435"/>
      <c r="K118" s="435"/>
      <c r="L118" s="435"/>
      <c r="M118" s="435"/>
      <c r="N118" s="435"/>
      <c r="O118" s="436"/>
      <c r="P118" s="9"/>
    </row>
    <row r="119" spans="2:16" ht="13.5" thickBot="1">
      <c r="B119" s="437"/>
      <c r="C119" s="438"/>
      <c r="D119" s="438"/>
      <c r="E119" s="438"/>
      <c r="F119" s="438"/>
      <c r="G119" s="438"/>
      <c r="H119" s="438"/>
      <c r="I119" s="438"/>
      <c r="J119" s="438"/>
      <c r="K119" s="438"/>
      <c r="L119" s="438"/>
      <c r="M119" s="438"/>
      <c r="N119" s="438"/>
      <c r="O119" s="439"/>
      <c r="P119" s="9"/>
    </row>
    <row r="120" spans="2:16" ht="12" customHeight="1">
      <c r="B120" s="488"/>
      <c r="C120" s="488"/>
      <c r="D120" s="129"/>
      <c r="E120" s="129"/>
      <c r="F120" s="129"/>
      <c r="G120" s="130"/>
      <c r="H120" s="129"/>
      <c r="I120" s="128"/>
      <c r="J120" s="130"/>
      <c r="K120" s="129"/>
      <c r="L120" s="129"/>
      <c r="M120" s="130"/>
      <c r="N120" s="130"/>
      <c r="O120" s="129"/>
      <c r="P120" s="9"/>
    </row>
    <row r="121" spans="2:16" ht="12.75">
      <c r="B121" s="213"/>
      <c r="C121" s="4"/>
      <c r="D121" s="7"/>
      <c r="E121" s="7"/>
      <c r="F121" s="7"/>
      <c r="G121" s="8"/>
      <c r="H121" s="7"/>
      <c r="I121" s="4"/>
      <c r="J121" s="8"/>
      <c r="K121" s="7"/>
      <c r="L121" s="7"/>
      <c r="M121" s="8"/>
      <c r="N121" s="8"/>
      <c r="O121" s="4"/>
      <c r="P121" s="9"/>
    </row>
    <row r="122" spans="2:16" ht="12.75">
      <c r="B122" s="51"/>
      <c r="C122" s="4"/>
      <c r="D122" s="7"/>
      <c r="E122" s="7"/>
      <c r="F122" s="7"/>
      <c r="G122" s="8"/>
      <c r="H122" s="7"/>
      <c r="I122" s="4"/>
      <c r="J122" s="8"/>
      <c r="K122" s="7"/>
      <c r="L122" s="7"/>
      <c r="M122" s="8"/>
      <c r="N122" s="8"/>
      <c r="O122" s="4"/>
      <c r="P122" s="9"/>
    </row>
    <row r="123" spans="2:16" ht="12.75">
      <c r="B123" s="51"/>
      <c r="C123" s="4"/>
      <c r="D123" s="7"/>
      <c r="E123" s="7"/>
      <c r="F123" s="7"/>
      <c r="G123" s="8"/>
      <c r="H123" s="7"/>
      <c r="I123" s="4"/>
      <c r="J123" s="8"/>
      <c r="K123" s="7"/>
      <c r="L123" s="7"/>
      <c r="M123" s="8"/>
      <c r="N123" s="8"/>
      <c r="O123" s="4"/>
      <c r="P123" s="9"/>
    </row>
    <row r="124" spans="2:16" ht="12.75">
      <c r="B124" s="51"/>
      <c r="C124" s="4"/>
      <c r="D124" s="7"/>
      <c r="E124" s="7"/>
      <c r="F124" s="7"/>
      <c r="G124" s="8"/>
      <c r="H124" s="7"/>
      <c r="I124" s="4"/>
      <c r="J124" s="8"/>
      <c r="K124" s="7"/>
      <c r="L124" s="7"/>
      <c r="M124" s="8"/>
      <c r="N124" s="8"/>
      <c r="O124" s="4"/>
      <c r="P124" s="9"/>
    </row>
    <row r="125" spans="2:16" ht="12.75">
      <c r="B125" s="51"/>
      <c r="C125" s="4"/>
      <c r="D125" s="7"/>
      <c r="E125" s="7"/>
      <c r="F125" s="7"/>
      <c r="G125" s="8"/>
      <c r="H125" s="7"/>
      <c r="I125" s="4"/>
      <c r="J125" s="8"/>
      <c r="K125" s="7"/>
      <c r="L125" s="7"/>
      <c r="M125" s="8"/>
      <c r="N125" s="8"/>
      <c r="O125" s="4"/>
      <c r="P125" s="9"/>
    </row>
    <row r="126" spans="2:16" ht="12.75">
      <c r="B126" s="51"/>
      <c r="C126" s="4"/>
      <c r="D126" s="7"/>
      <c r="E126" s="7"/>
      <c r="F126" s="7"/>
      <c r="G126" s="8"/>
      <c r="H126" s="7"/>
      <c r="I126" s="4"/>
      <c r="J126" s="8"/>
      <c r="K126" s="7"/>
      <c r="L126" s="7"/>
      <c r="M126" s="8"/>
      <c r="N126" s="8"/>
      <c r="O126" s="4"/>
      <c r="P126" s="9"/>
    </row>
    <row r="127" spans="2:16" ht="12.75">
      <c r="B127" s="51"/>
      <c r="C127" s="4"/>
      <c r="D127" s="7"/>
      <c r="E127" s="7"/>
      <c r="F127" s="7"/>
      <c r="G127" s="8"/>
      <c r="H127" s="7"/>
      <c r="I127" s="4"/>
      <c r="J127" s="8"/>
      <c r="K127" s="7"/>
      <c r="L127" s="7"/>
      <c r="M127" s="8"/>
      <c r="N127" s="8"/>
      <c r="O127" s="4"/>
      <c r="P127" s="9"/>
    </row>
    <row r="128" spans="2:16" ht="12.75">
      <c r="B128" s="51"/>
      <c r="C128" s="4"/>
      <c r="D128" s="7"/>
      <c r="E128" s="7"/>
      <c r="F128" s="7"/>
      <c r="G128" s="8"/>
      <c r="H128" s="7"/>
      <c r="I128" s="4"/>
      <c r="J128" s="8"/>
      <c r="K128" s="7"/>
      <c r="L128" s="7"/>
      <c r="M128" s="8"/>
      <c r="N128" s="8"/>
      <c r="O128" s="4"/>
      <c r="P128" s="9"/>
    </row>
    <row r="129" spans="2:16" ht="12.75">
      <c r="B129" s="51"/>
      <c r="C129" s="4"/>
      <c r="D129" s="7"/>
      <c r="E129" s="7"/>
      <c r="F129" s="7"/>
      <c r="G129" s="8"/>
      <c r="H129" s="7"/>
      <c r="I129" s="4"/>
      <c r="J129" s="8"/>
      <c r="K129" s="7"/>
      <c r="L129" s="7"/>
      <c r="M129" s="8"/>
      <c r="N129" s="8"/>
      <c r="O129" s="4"/>
      <c r="P129" s="9"/>
    </row>
    <row r="130" spans="2:16" ht="12.75">
      <c r="B130" s="51"/>
      <c r="C130" s="4"/>
      <c r="D130" s="7"/>
      <c r="E130" s="7"/>
      <c r="F130" s="7"/>
      <c r="G130" s="8"/>
      <c r="H130" s="7"/>
      <c r="I130" s="4"/>
      <c r="J130" s="8"/>
      <c r="K130" s="7"/>
      <c r="L130" s="7"/>
      <c r="M130" s="8"/>
      <c r="N130" s="8"/>
      <c r="O130" s="4"/>
      <c r="P130" s="9"/>
    </row>
    <row r="131" spans="2:16" ht="12.75">
      <c r="B131" s="51"/>
      <c r="C131" s="4"/>
      <c r="D131" s="7"/>
      <c r="E131" s="7"/>
      <c r="F131" s="7"/>
      <c r="G131" s="8"/>
      <c r="H131" s="7"/>
      <c r="I131" s="4"/>
      <c r="J131" s="8"/>
      <c r="K131" s="7"/>
      <c r="L131" s="7"/>
      <c r="M131" s="8"/>
      <c r="N131" s="8"/>
      <c r="O131" s="4"/>
      <c r="P131" s="9"/>
    </row>
    <row r="132" spans="2:16" ht="12.75">
      <c r="B132" s="51"/>
      <c r="C132" s="4"/>
      <c r="D132" s="7"/>
      <c r="E132" s="7"/>
      <c r="F132" s="7"/>
      <c r="G132" s="8"/>
      <c r="H132" s="7"/>
      <c r="I132" s="4"/>
      <c r="J132" s="8"/>
      <c r="K132" s="7"/>
      <c r="L132" s="7"/>
      <c r="M132" s="8"/>
      <c r="N132" s="8"/>
      <c r="O132" s="4"/>
      <c r="P132" s="9"/>
    </row>
    <row r="133" spans="2:16" ht="12.75">
      <c r="B133" s="51"/>
      <c r="C133" s="4"/>
      <c r="D133" s="7"/>
      <c r="E133" s="7"/>
      <c r="F133" s="7"/>
      <c r="G133" s="8"/>
      <c r="H133" s="7"/>
      <c r="I133" s="4"/>
      <c r="J133" s="8"/>
      <c r="K133" s="7"/>
      <c r="L133" s="7"/>
      <c r="M133" s="8"/>
      <c r="N133" s="8"/>
      <c r="O133" s="4"/>
      <c r="P133" s="9"/>
    </row>
    <row r="134" spans="2:16" ht="12.75">
      <c r="B134" s="51"/>
      <c r="C134" s="4"/>
      <c r="D134" s="7"/>
      <c r="E134" s="7"/>
      <c r="F134" s="7"/>
      <c r="G134" s="8"/>
      <c r="H134" s="7"/>
      <c r="I134" s="4"/>
      <c r="J134" s="8"/>
      <c r="K134" s="7"/>
      <c r="L134" s="7"/>
      <c r="M134" s="8"/>
      <c r="N134" s="8"/>
      <c r="O134" s="4"/>
      <c r="P134" s="9"/>
    </row>
    <row r="135" spans="2:16" ht="12.75">
      <c r="B135" s="51"/>
      <c r="C135" s="4"/>
      <c r="D135" s="7"/>
      <c r="E135" s="7"/>
      <c r="F135" s="7"/>
      <c r="G135" s="8"/>
      <c r="H135" s="7"/>
      <c r="I135" s="4"/>
      <c r="J135" s="8"/>
      <c r="K135" s="7"/>
      <c r="L135" s="7"/>
      <c r="M135" s="8"/>
      <c r="N135" s="8"/>
      <c r="O135" s="4"/>
      <c r="P135" s="9"/>
    </row>
    <row r="136" spans="2:16" ht="12.75">
      <c r="B136" s="51"/>
      <c r="C136" s="4"/>
      <c r="D136" s="7"/>
      <c r="E136" s="7"/>
      <c r="F136" s="7"/>
      <c r="G136" s="8"/>
      <c r="H136" s="7"/>
      <c r="I136" s="4"/>
      <c r="J136" s="8"/>
      <c r="K136" s="7"/>
      <c r="L136" s="7"/>
      <c r="M136" s="8"/>
      <c r="N136" s="8"/>
      <c r="O136" s="4"/>
      <c r="P136" s="9"/>
    </row>
    <row r="137" spans="2:16" ht="12.75">
      <c r="B137" s="51"/>
      <c r="C137" s="4"/>
      <c r="D137" s="7"/>
      <c r="E137" s="7"/>
      <c r="F137" s="7"/>
      <c r="G137" s="8"/>
      <c r="H137" s="7"/>
      <c r="I137" s="4"/>
      <c r="J137" s="8"/>
      <c r="K137" s="7"/>
      <c r="L137" s="7"/>
      <c r="M137" s="8"/>
      <c r="N137" s="8"/>
      <c r="O137" s="4"/>
      <c r="P137" s="9"/>
    </row>
    <row r="138" spans="2:16" ht="12.75">
      <c r="B138" s="51"/>
      <c r="C138" s="4"/>
      <c r="D138" s="7"/>
      <c r="E138" s="7"/>
      <c r="F138" s="7"/>
      <c r="G138" s="8"/>
      <c r="H138" s="7"/>
      <c r="I138" s="4"/>
      <c r="J138" s="8"/>
      <c r="K138" s="7"/>
      <c r="L138" s="7"/>
      <c r="M138" s="8"/>
      <c r="N138" s="8"/>
      <c r="O138" s="4"/>
      <c r="P138" s="9"/>
    </row>
    <row r="139" spans="2:16" ht="12.75">
      <c r="B139" s="51"/>
      <c r="C139" s="4"/>
      <c r="D139" s="7"/>
      <c r="E139" s="7"/>
      <c r="F139" s="7"/>
      <c r="G139" s="8"/>
      <c r="H139" s="7"/>
      <c r="I139" s="4"/>
      <c r="J139" s="8"/>
      <c r="K139" s="7"/>
      <c r="L139" s="7"/>
      <c r="M139" s="8"/>
      <c r="N139" s="8"/>
      <c r="O139" s="4"/>
      <c r="P139" s="9"/>
    </row>
    <row r="140" spans="2:16" ht="12.75">
      <c r="B140" s="51"/>
      <c r="C140" s="4"/>
      <c r="D140" s="7"/>
      <c r="E140" s="7"/>
      <c r="F140" s="7"/>
      <c r="G140" s="8"/>
      <c r="H140" s="7"/>
      <c r="I140" s="4"/>
      <c r="J140" s="8"/>
      <c r="K140" s="7"/>
      <c r="L140" s="7"/>
      <c r="M140" s="8"/>
      <c r="N140" s="8"/>
      <c r="O140" s="4"/>
      <c r="P140" s="9"/>
    </row>
    <row r="141" spans="2:16" ht="12.75">
      <c r="B141" s="51"/>
      <c r="C141" s="4"/>
      <c r="D141" s="7"/>
      <c r="E141" s="7"/>
      <c r="F141" s="7"/>
      <c r="G141" s="8"/>
      <c r="H141" s="7"/>
      <c r="I141" s="4"/>
      <c r="J141" s="8"/>
      <c r="K141" s="7"/>
      <c r="L141" s="7"/>
      <c r="M141" s="8"/>
      <c r="N141" s="8"/>
      <c r="O141" s="4"/>
      <c r="P141" s="9"/>
    </row>
    <row r="142" spans="2:16" ht="12.75">
      <c r="B142" s="51"/>
      <c r="C142" s="4"/>
      <c r="D142" s="7"/>
      <c r="E142" s="7"/>
      <c r="F142" s="7"/>
      <c r="G142" s="8"/>
      <c r="H142" s="7"/>
      <c r="I142" s="4"/>
      <c r="J142" s="8"/>
      <c r="K142" s="7"/>
      <c r="L142" s="7"/>
      <c r="M142" s="8"/>
      <c r="N142" s="8"/>
      <c r="O142" s="4"/>
      <c r="P142" s="9"/>
    </row>
    <row r="143" spans="2:16" ht="12.75">
      <c r="B143" s="51"/>
      <c r="C143" s="4"/>
      <c r="D143" s="7"/>
      <c r="E143" s="7"/>
      <c r="F143" s="7"/>
      <c r="G143" s="8"/>
      <c r="H143" s="7"/>
      <c r="I143" s="4"/>
      <c r="J143" s="8"/>
      <c r="K143" s="7"/>
      <c r="L143" s="7"/>
      <c r="M143" s="8"/>
      <c r="N143" s="8"/>
      <c r="O143" s="4"/>
      <c r="P143" s="9"/>
    </row>
    <row r="144" spans="2:16" ht="12.75">
      <c r="B144" s="51"/>
      <c r="C144" s="4"/>
      <c r="D144" s="7"/>
      <c r="E144" s="7"/>
      <c r="F144" s="7"/>
      <c r="G144" s="8"/>
      <c r="H144" s="7"/>
      <c r="I144" s="4"/>
      <c r="J144" s="8"/>
      <c r="K144" s="7"/>
      <c r="L144" s="7"/>
      <c r="M144" s="8"/>
      <c r="N144" s="8"/>
      <c r="O144" s="4"/>
      <c r="P144" s="9"/>
    </row>
    <row r="145" spans="2:16" ht="12.75">
      <c r="B145" s="51"/>
      <c r="C145" s="4"/>
      <c r="D145" s="7"/>
      <c r="E145" s="7"/>
      <c r="F145" s="7"/>
      <c r="G145" s="8"/>
      <c r="H145" s="7"/>
      <c r="I145" s="4"/>
      <c r="J145" s="8"/>
      <c r="K145" s="7"/>
      <c r="L145" s="7"/>
      <c r="M145" s="8"/>
      <c r="N145" s="8"/>
      <c r="O145" s="4"/>
      <c r="P145" s="9"/>
    </row>
    <row r="146" spans="2:16" ht="12.75">
      <c r="B146" s="51"/>
      <c r="C146" s="4"/>
      <c r="D146" s="7"/>
      <c r="E146" s="7"/>
      <c r="F146" s="7"/>
      <c r="G146" s="8"/>
      <c r="H146" s="7"/>
      <c r="I146" s="4"/>
      <c r="J146" s="8"/>
      <c r="K146" s="7"/>
      <c r="L146" s="7"/>
      <c r="M146" s="8"/>
      <c r="N146" s="8"/>
      <c r="O146" s="4"/>
      <c r="P146" s="9"/>
    </row>
    <row r="147" spans="2:16" ht="12.75">
      <c r="B147" s="51"/>
      <c r="C147" s="4"/>
      <c r="D147" s="7"/>
      <c r="E147" s="7"/>
      <c r="F147" s="7"/>
      <c r="G147" s="8"/>
      <c r="H147" s="7"/>
      <c r="I147" s="4"/>
      <c r="J147" s="8"/>
      <c r="K147" s="7"/>
      <c r="L147" s="7"/>
      <c r="M147" s="8"/>
      <c r="N147" s="8"/>
      <c r="O147" s="4"/>
      <c r="P147" s="9"/>
    </row>
    <row r="148" spans="2:16" ht="12.75">
      <c r="B148" s="51"/>
      <c r="C148" s="4"/>
      <c r="D148" s="7"/>
      <c r="E148" s="7"/>
      <c r="F148" s="7"/>
      <c r="G148" s="8"/>
      <c r="H148" s="7"/>
      <c r="I148" s="4"/>
      <c r="J148" s="8"/>
      <c r="K148" s="7"/>
      <c r="L148" s="7"/>
      <c r="M148" s="8"/>
      <c r="N148" s="8"/>
      <c r="O148" s="4"/>
      <c r="P148" s="9"/>
    </row>
    <row r="149" spans="2:16" ht="12.75">
      <c r="B149" s="51"/>
      <c r="C149" s="4"/>
      <c r="D149" s="7"/>
      <c r="E149" s="7"/>
      <c r="F149" s="7"/>
      <c r="G149" s="8"/>
      <c r="H149" s="7"/>
      <c r="I149" s="4"/>
      <c r="J149" s="8"/>
      <c r="K149" s="7"/>
      <c r="L149" s="7"/>
      <c r="M149" s="8"/>
      <c r="N149" s="8"/>
      <c r="O149" s="4"/>
      <c r="P149" s="9"/>
    </row>
    <row r="150" spans="2:16" ht="12.75">
      <c r="B150" s="51"/>
      <c r="C150" s="4"/>
      <c r="D150" s="7"/>
      <c r="E150" s="7"/>
      <c r="F150" s="7"/>
      <c r="G150" s="8"/>
      <c r="H150" s="7"/>
      <c r="I150" s="4"/>
      <c r="J150" s="8"/>
      <c r="K150" s="7"/>
      <c r="L150" s="7"/>
      <c r="M150" s="8"/>
      <c r="N150" s="8"/>
      <c r="O150" s="4"/>
      <c r="P150" s="9"/>
    </row>
    <row r="151" spans="2:16" ht="12.75">
      <c r="B151" s="51"/>
      <c r="C151" s="4"/>
      <c r="D151" s="7"/>
      <c r="E151" s="7"/>
      <c r="F151" s="7"/>
      <c r="G151" s="8"/>
      <c r="H151" s="7"/>
      <c r="I151" s="4"/>
      <c r="J151" s="8"/>
      <c r="K151" s="7"/>
      <c r="L151" s="7"/>
      <c r="M151" s="8"/>
      <c r="N151" s="8"/>
      <c r="O151" s="4"/>
      <c r="P151" s="9"/>
    </row>
    <row r="152" spans="2:16" ht="12.75">
      <c r="B152" s="51"/>
      <c r="C152" s="4"/>
      <c r="D152" s="7"/>
      <c r="E152" s="7"/>
      <c r="F152" s="7"/>
      <c r="G152" s="8"/>
      <c r="H152" s="7"/>
      <c r="I152" s="4"/>
      <c r="J152" s="8"/>
      <c r="K152" s="7"/>
      <c r="L152" s="7"/>
      <c r="M152" s="8"/>
      <c r="N152" s="8"/>
      <c r="O152" s="4"/>
      <c r="P152" s="9"/>
    </row>
    <row r="153" spans="2:16" ht="12.75">
      <c r="B153" s="51"/>
      <c r="C153" s="4"/>
      <c r="D153" s="7"/>
      <c r="E153" s="7"/>
      <c r="F153" s="7"/>
      <c r="G153" s="8"/>
      <c r="H153" s="7"/>
      <c r="I153" s="4"/>
      <c r="J153" s="8"/>
      <c r="K153" s="7"/>
      <c r="L153" s="7"/>
      <c r="M153" s="8"/>
      <c r="N153" s="8"/>
      <c r="O153" s="4"/>
      <c r="P153" s="9"/>
    </row>
    <row r="154" spans="2:16" ht="12.75">
      <c r="B154" s="51"/>
      <c r="C154" s="4"/>
      <c r="D154" s="7"/>
      <c r="E154" s="7"/>
      <c r="F154" s="7"/>
      <c r="G154" s="8"/>
      <c r="H154" s="7"/>
      <c r="I154" s="4"/>
      <c r="J154" s="8"/>
      <c r="K154" s="7"/>
      <c r="L154" s="7"/>
      <c r="M154" s="8"/>
      <c r="N154" s="8"/>
      <c r="O154" s="4"/>
      <c r="P154" s="9"/>
    </row>
    <row r="155" spans="2:16" ht="12.75">
      <c r="B155" s="51"/>
      <c r="C155" s="4"/>
      <c r="D155" s="7"/>
      <c r="E155" s="7"/>
      <c r="F155" s="7"/>
      <c r="G155" s="8"/>
      <c r="H155" s="7"/>
      <c r="I155" s="4"/>
      <c r="J155" s="8"/>
      <c r="K155" s="7"/>
      <c r="L155" s="7"/>
      <c r="M155" s="8"/>
      <c r="N155" s="8"/>
      <c r="O155" s="4"/>
      <c r="P155" s="9"/>
    </row>
    <row r="156" spans="2:16" ht="12.75">
      <c r="B156" s="51"/>
      <c r="C156" s="4"/>
      <c r="D156" s="7"/>
      <c r="E156" s="7"/>
      <c r="F156" s="7"/>
      <c r="G156" s="8"/>
      <c r="H156" s="7"/>
      <c r="I156" s="4"/>
      <c r="J156" s="8"/>
      <c r="K156" s="7"/>
      <c r="L156" s="7"/>
      <c r="M156" s="8"/>
      <c r="N156" s="8"/>
      <c r="O156" s="4"/>
      <c r="P156" s="9"/>
    </row>
    <row r="157" spans="2:16" ht="12.75">
      <c r="B157" s="51"/>
      <c r="C157" s="4"/>
      <c r="D157" s="7"/>
      <c r="E157" s="7"/>
      <c r="F157" s="7"/>
      <c r="G157" s="8"/>
      <c r="H157" s="7"/>
      <c r="I157" s="4"/>
      <c r="J157" s="8"/>
      <c r="K157" s="7"/>
      <c r="L157" s="7"/>
      <c r="M157" s="8"/>
      <c r="N157" s="8"/>
      <c r="O157" s="4"/>
      <c r="P157" s="9"/>
    </row>
    <row r="158" spans="2:16" ht="12.75">
      <c r="B158" s="51"/>
      <c r="C158" s="4"/>
      <c r="D158" s="7"/>
      <c r="E158" s="7"/>
      <c r="F158" s="7"/>
      <c r="G158" s="8"/>
      <c r="H158" s="7"/>
      <c r="I158" s="4"/>
      <c r="J158" s="8"/>
      <c r="K158" s="7"/>
      <c r="L158" s="7"/>
      <c r="M158" s="8"/>
      <c r="N158" s="8"/>
      <c r="O158" s="4"/>
      <c r="P158" s="9"/>
    </row>
    <row r="159" spans="2:16" ht="12.75">
      <c r="B159" s="51"/>
      <c r="C159" s="4"/>
      <c r="D159" s="7"/>
      <c r="E159" s="7"/>
      <c r="F159" s="7"/>
      <c r="G159" s="8"/>
      <c r="H159" s="7"/>
      <c r="I159" s="4"/>
      <c r="J159" s="8"/>
      <c r="K159" s="7"/>
      <c r="L159" s="7"/>
      <c r="M159" s="8"/>
      <c r="N159" s="8"/>
      <c r="O159" s="4"/>
      <c r="P159" s="9"/>
    </row>
    <row r="160" spans="2:16" ht="12.75">
      <c r="B160" s="51"/>
      <c r="C160" s="4"/>
      <c r="D160" s="7"/>
      <c r="E160" s="7"/>
      <c r="F160" s="7"/>
      <c r="G160" s="8"/>
      <c r="H160" s="7"/>
      <c r="I160" s="4"/>
      <c r="J160" s="8"/>
      <c r="K160" s="7"/>
      <c r="L160" s="7"/>
      <c r="M160" s="8"/>
      <c r="N160" s="8"/>
      <c r="O160" s="4"/>
      <c r="P160" s="9"/>
    </row>
    <row r="161" spans="2:16" ht="12.75">
      <c r="B161" s="51"/>
      <c r="C161" s="4"/>
      <c r="D161" s="7"/>
      <c r="E161" s="7"/>
      <c r="F161" s="7"/>
      <c r="G161" s="8"/>
      <c r="H161" s="7"/>
      <c r="I161" s="4"/>
      <c r="J161" s="8"/>
      <c r="K161" s="7"/>
      <c r="L161" s="7"/>
      <c r="M161" s="8"/>
      <c r="N161" s="8"/>
      <c r="O161" s="4"/>
      <c r="P161" s="9"/>
    </row>
    <row r="162" spans="2:16" ht="12.75">
      <c r="B162" s="51"/>
      <c r="C162" s="4"/>
      <c r="D162" s="7"/>
      <c r="E162" s="7"/>
      <c r="F162" s="7"/>
      <c r="G162" s="8"/>
      <c r="H162" s="7"/>
      <c r="I162" s="4"/>
      <c r="J162" s="8"/>
      <c r="K162" s="7"/>
      <c r="L162" s="7"/>
      <c r="M162" s="8"/>
      <c r="N162" s="8"/>
      <c r="O162" s="4"/>
      <c r="P162" s="9"/>
    </row>
    <row r="163" spans="2:16" ht="12.75">
      <c r="B163" s="51"/>
      <c r="C163" s="4"/>
      <c r="D163" s="7"/>
      <c r="E163" s="7"/>
      <c r="F163" s="7"/>
      <c r="G163" s="8"/>
      <c r="H163" s="7"/>
      <c r="I163" s="4"/>
      <c r="J163" s="8"/>
      <c r="K163" s="7"/>
      <c r="L163" s="7"/>
      <c r="M163" s="8"/>
      <c r="N163" s="8"/>
      <c r="O163" s="4"/>
      <c r="P163" s="9"/>
    </row>
    <row r="164" spans="2:16" ht="12.75">
      <c r="B164" s="51"/>
      <c r="C164" s="4"/>
      <c r="D164" s="7"/>
      <c r="E164" s="7"/>
      <c r="F164" s="7"/>
      <c r="G164" s="8"/>
      <c r="H164" s="7"/>
      <c r="I164" s="4"/>
      <c r="J164" s="8"/>
      <c r="K164" s="7"/>
      <c r="L164" s="7"/>
      <c r="M164" s="8"/>
      <c r="N164" s="8"/>
      <c r="O164" s="4"/>
      <c r="P164" s="9"/>
    </row>
    <row r="165" spans="2:16" ht="12.75">
      <c r="B165" s="51"/>
      <c r="C165" s="4"/>
      <c r="D165" s="7"/>
      <c r="E165" s="7"/>
      <c r="F165" s="7"/>
      <c r="G165" s="8"/>
      <c r="H165" s="7"/>
      <c r="I165" s="4"/>
      <c r="J165" s="8"/>
      <c r="K165" s="7"/>
      <c r="L165" s="7"/>
      <c r="M165" s="8"/>
      <c r="N165" s="8"/>
      <c r="O165" s="4"/>
      <c r="P165" s="9"/>
    </row>
    <row r="166" spans="2:16" ht="12.75">
      <c r="B166" s="51"/>
      <c r="C166" s="4"/>
      <c r="D166" s="7"/>
      <c r="E166" s="7"/>
      <c r="F166" s="7"/>
      <c r="G166" s="8"/>
      <c r="H166" s="7"/>
      <c r="I166" s="4"/>
      <c r="J166" s="8"/>
      <c r="K166" s="7"/>
      <c r="L166" s="7"/>
      <c r="M166" s="8"/>
      <c r="N166" s="8"/>
      <c r="O166" s="4"/>
      <c r="P166" s="9"/>
    </row>
    <row r="167" spans="2:16" ht="12.75">
      <c r="B167" s="51"/>
      <c r="C167" s="4"/>
      <c r="D167" s="7"/>
      <c r="E167" s="7"/>
      <c r="F167" s="7"/>
      <c r="G167" s="8"/>
      <c r="H167" s="7"/>
      <c r="I167" s="4"/>
      <c r="J167" s="8"/>
      <c r="K167" s="7"/>
      <c r="L167" s="7"/>
      <c r="M167" s="8"/>
      <c r="N167" s="8"/>
      <c r="O167" s="4"/>
      <c r="P167" s="9"/>
    </row>
    <row r="168" spans="2:16" ht="12.75">
      <c r="B168" s="51"/>
      <c r="C168" s="4"/>
      <c r="D168" s="7"/>
      <c r="E168" s="7"/>
      <c r="F168" s="7"/>
      <c r="G168" s="8"/>
      <c r="H168" s="7"/>
      <c r="I168" s="4"/>
      <c r="J168" s="8"/>
      <c r="K168" s="7"/>
      <c r="L168" s="7"/>
      <c r="M168" s="8"/>
      <c r="N168" s="8"/>
      <c r="O168" s="4"/>
      <c r="P168" s="9"/>
    </row>
    <row r="169" spans="2:16" ht="12.75">
      <c r="B169" s="51"/>
      <c r="C169" s="4"/>
      <c r="D169" s="7"/>
      <c r="E169" s="7"/>
      <c r="F169" s="7"/>
      <c r="G169" s="8"/>
      <c r="H169" s="7"/>
      <c r="I169" s="4"/>
      <c r="J169" s="8"/>
      <c r="K169" s="7"/>
      <c r="L169" s="7"/>
      <c r="M169" s="8"/>
      <c r="N169" s="8"/>
      <c r="O169" s="4"/>
      <c r="P169" s="9"/>
    </row>
    <row r="170" spans="2:16" ht="12.75">
      <c r="B170" s="51"/>
      <c r="C170" s="4"/>
      <c r="D170" s="7"/>
      <c r="E170" s="7"/>
      <c r="F170" s="7"/>
      <c r="G170" s="8"/>
      <c r="H170" s="7"/>
      <c r="I170" s="4"/>
      <c r="J170" s="8"/>
      <c r="K170" s="7"/>
      <c r="L170" s="7"/>
      <c r="M170" s="8"/>
      <c r="N170" s="8"/>
      <c r="O170" s="4"/>
      <c r="P170" s="9"/>
    </row>
    <row r="171" spans="2:16" ht="12.75">
      <c r="B171" s="51"/>
      <c r="C171" s="4"/>
      <c r="D171" s="7"/>
      <c r="E171" s="7"/>
      <c r="F171" s="7"/>
      <c r="G171" s="8"/>
      <c r="H171" s="7"/>
      <c r="I171" s="4"/>
      <c r="J171" s="8"/>
      <c r="K171" s="7"/>
      <c r="L171" s="7"/>
      <c r="M171" s="8"/>
      <c r="N171" s="8"/>
      <c r="O171" s="4"/>
      <c r="P171" s="9"/>
    </row>
    <row r="172" spans="2:16" ht="12.75">
      <c r="B172" s="51"/>
      <c r="C172" s="4"/>
      <c r="D172" s="7"/>
      <c r="E172" s="7"/>
      <c r="F172" s="7"/>
      <c r="G172" s="8"/>
      <c r="H172" s="7"/>
      <c r="I172" s="4"/>
      <c r="J172" s="8"/>
      <c r="K172" s="7"/>
      <c r="L172" s="7"/>
      <c r="M172" s="8"/>
      <c r="N172" s="8"/>
      <c r="O172" s="4"/>
      <c r="P172" s="9"/>
    </row>
    <row r="173" spans="2:16" ht="12.75">
      <c r="B173" s="51"/>
      <c r="C173" s="4"/>
      <c r="D173" s="7"/>
      <c r="E173" s="7"/>
      <c r="F173" s="7"/>
      <c r="G173" s="8"/>
      <c r="H173" s="7"/>
      <c r="I173" s="4"/>
      <c r="J173" s="8"/>
      <c r="K173" s="7"/>
      <c r="L173" s="7"/>
      <c r="M173" s="8"/>
      <c r="N173" s="8"/>
      <c r="O173" s="4"/>
      <c r="P173" s="9"/>
    </row>
    <row r="174" spans="2:16" ht="12.75">
      <c r="B174" s="51"/>
      <c r="C174" s="4"/>
      <c r="D174" s="7"/>
      <c r="E174" s="7"/>
      <c r="F174" s="7"/>
      <c r="G174" s="8"/>
      <c r="H174" s="7"/>
      <c r="I174" s="4"/>
      <c r="J174" s="8"/>
      <c r="K174" s="7"/>
      <c r="L174" s="7"/>
      <c r="M174" s="8"/>
      <c r="N174" s="8"/>
      <c r="O174" s="4"/>
      <c r="P174" s="9"/>
    </row>
    <row r="175" spans="2:16" ht="12.75">
      <c r="B175" s="51"/>
      <c r="C175" s="4"/>
      <c r="D175" s="7"/>
      <c r="E175" s="7"/>
      <c r="F175" s="7"/>
      <c r="G175" s="8"/>
      <c r="H175" s="7"/>
      <c r="I175" s="4"/>
      <c r="J175" s="8"/>
      <c r="K175" s="7"/>
      <c r="L175" s="7"/>
      <c r="M175" s="8"/>
      <c r="N175" s="8"/>
      <c r="O175" s="4"/>
      <c r="P175" s="9"/>
    </row>
    <row r="176" spans="2:16" ht="12.75">
      <c r="B176" s="51"/>
      <c r="C176" s="4"/>
      <c r="D176" s="7"/>
      <c r="E176" s="7"/>
      <c r="F176" s="7"/>
      <c r="G176" s="8"/>
      <c r="H176" s="7"/>
      <c r="I176" s="4"/>
      <c r="J176" s="8"/>
      <c r="K176" s="7"/>
      <c r="L176" s="7"/>
      <c r="M176" s="8"/>
      <c r="N176" s="8"/>
      <c r="O176" s="4"/>
      <c r="P176" s="9"/>
    </row>
    <row r="177" spans="2:16" ht="12.75">
      <c r="B177" s="51"/>
      <c r="C177" s="4"/>
      <c r="D177" s="7"/>
      <c r="E177" s="7"/>
      <c r="F177" s="7"/>
      <c r="G177" s="8"/>
      <c r="H177" s="7"/>
      <c r="I177" s="4"/>
      <c r="J177" s="8"/>
      <c r="K177" s="7"/>
      <c r="L177" s="7"/>
      <c r="M177" s="8"/>
      <c r="N177" s="8"/>
      <c r="O177" s="4"/>
      <c r="P177" s="9"/>
    </row>
    <row r="178" spans="2:16" ht="12.75">
      <c r="B178" s="51"/>
      <c r="C178" s="4"/>
      <c r="D178" s="7"/>
      <c r="E178" s="7"/>
      <c r="F178" s="7"/>
      <c r="G178" s="8"/>
      <c r="H178" s="7"/>
      <c r="I178" s="4"/>
      <c r="J178" s="8"/>
      <c r="K178" s="7"/>
      <c r="L178" s="7"/>
      <c r="M178" s="8"/>
      <c r="N178" s="8"/>
      <c r="O178" s="4"/>
      <c r="P178" s="9"/>
    </row>
    <row r="179" spans="2:16" ht="12.75">
      <c r="B179" s="51"/>
      <c r="C179" s="4"/>
      <c r="D179" s="7"/>
      <c r="E179" s="7"/>
      <c r="F179" s="7"/>
      <c r="G179" s="8"/>
      <c r="H179" s="7"/>
      <c r="I179" s="4"/>
      <c r="J179" s="8"/>
      <c r="K179" s="7"/>
      <c r="L179" s="7"/>
      <c r="M179" s="8"/>
      <c r="N179" s="8"/>
      <c r="O179" s="4"/>
      <c r="P179" s="9"/>
    </row>
    <row r="180" spans="2:16" ht="12.75">
      <c r="B180" s="51"/>
      <c r="C180" s="4"/>
      <c r="D180" s="7"/>
      <c r="E180" s="7"/>
      <c r="F180" s="7"/>
      <c r="G180" s="8"/>
      <c r="H180" s="7"/>
      <c r="I180" s="4"/>
      <c r="J180" s="8"/>
      <c r="K180" s="7"/>
      <c r="L180" s="7"/>
      <c r="M180" s="8"/>
      <c r="N180" s="8"/>
      <c r="O180" s="4"/>
      <c r="P180" s="9"/>
    </row>
    <row r="181" spans="2:16" ht="12.75">
      <c r="B181" s="51"/>
      <c r="C181" s="4"/>
      <c r="D181" s="7"/>
      <c r="E181" s="7"/>
      <c r="F181" s="7"/>
      <c r="G181" s="8"/>
      <c r="H181" s="7"/>
      <c r="I181" s="4"/>
      <c r="J181" s="8"/>
      <c r="K181" s="7"/>
      <c r="L181" s="7"/>
      <c r="M181" s="8"/>
      <c r="N181" s="8"/>
      <c r="O181" s="4"/>
      <c r="P181" s="9"/>
    </row>
    <row r="182" spans="2:16" ht="12.75">
      <c r="B182" s="51"/>
      <c r="C182" s="4"/>
      <c r="D182" s="7"/>
      <c r="E182" s="7"/>
      <c r="F182" s="7"/>
      <c r="G182" s="8"/>
      <c r="H182" s="7"/>
      <c r="I182" s="4"/>
      <c r="J182" s="8"/>
      <c r="K182" s="7"/>
      <c r="L182" s="7"/>
      <c r="M182" s="8"/>
      <c r="N182" s="8"/>
      <c r="O182" s="4"/>
      <c r="P182" s="9"/>
    </row>
    <row r="183" spans="2:16" ht="12.75">
      <c r="B183" s="51"/>
      <c r="C183" s="4"/>
      <c r="D183" s="7"/>
      <c r="E183" s="7"/>
      <c r="F183" s="7"/>
      <c r="G183" s="8"/>
      <c r="H183" s="7"/>
      <c r="I183" s="4"/>
      <c r="J183" s="8"/>
      <c r="K183" s="7"/>
      <c r="L183" s="7"/>
      <c r="M183" s="8"/>
      <c r="N183" s="8"/>
      <c r="O183" s="4"/>
      <c r="P183" s="9"/>
    </row>
    <row r="184" spans="2:16" ht="12.75">
      <c r="B184" s="51"/>
      <c r="C184" s="4"/>
      <c r="D184" s="7"/>
      <c r="E184" s="7"/>
      <c r="F184" s="7"/>
      <c r="G184" s="8"/>
      <c r="H184" s="7"/>
      <c r="I184" s="4"/>
      <c r="J184" s="8"/>
      <c r="K184" s="7"/>
      <c r="L184" s="7"/>
      <c r="M184" s="8"/>
      <c r="N184" s="8"/>
      <c r="O184" s="4"/>
      <c r="P184" s="9"/>
    </row>
    <row r="185" spans="2:16" ht="12.75">
      <c r="B185" s="51"/>
      <c r="C185" s="4"/>
      <c r="D185" s="7"/>
      <c r="E185" s="7"/>
      <c r="F185" s="7"/>
      <c r="G185" s="8"/>
      <c r="H185" s="7"/>
      <c r="I185" s="4"/>
      <c r="J185" s="8"/>
      <c r="K185" s="7"/>
      <c r="L185" s="7"/>
      <c r="M185" s="8"/>
      <c r="N185" s="8"/>
      <c r="O185" s="4"/>
      <c r="P185" s="9"/>
    </row>
    <row r="186" spans="2:16" ht="12.75">
      <c r="B186" s="51"/>
      <c r="C186" s="4"/>
      <c r="D186" s="7"/>
      <c r="E186" s="7"/>
      <c r="F186" s="7"/>
      <c r="G186" s="8"/>
      <c r="H186" s="7"/>
      <c r="I186" s="4"/>
      <c r="J186" s="8"/>
      <c r="K186" s="7"/>
      <c r="L186" s="7"/>
      <c r="M186" s="8"/>
      <c r="N186" s="8"/>
      <c r="O186" s="4"/>
      <c r="P186" s="9"/>
    </row>
    <row r="187" spans="2:16" ht="12.75">
      <c r="B187" s="51"/>
      <c r="C187" s="4"/>
      <c r="D187" s="7"/>
      <c r="E187" s="7"/>
      <c r="F187" s="7"/>
      <c r="G187" s="8"/>
      <c r="H187" s="7"/>
      <c r="I187" s="4"/>
      <c r="J187" s="8"/>
      <c r="K187" s="7"/>
      <c r="L187" s="7"/>
      <c r="M187" s="8"/>
      <c r="N187" s="8"/>
      <c r="O187" s="4"/>
      <c r="P187" s="9"/>
    </row>
    <row r="188" spans="2:16" ht="12.75">
      <c r="B188" s="51"/>
      <c r="C188" s="4"/>
      <c r="D188" s="7"/>
      <c r="E188" s="7"/>
      <c r="F188" s="7"/>
      <c r="G188" s="8"/>
      <c r="H188" s="7"/>
      <c r="I188" s="4"/>
      <c r="J188" s="8"/>
      <c r="K188" s="7"/>
      <c r="L188" s="7"/>
      <c r="M188" s="8"/>
      <c r="N188" s="8"/>
      <c r="O188" s="4"/>
      <c r="P188" s="9"/>
    </row>
    <row r="189" spans="2:16" ht="12.75">
      <c r="B189" s="51"/>
      <c r="C189" s="4"/>
      <c r="D189" s="7"/>
      <c r="E189" s="7"/>
      <c r="F189" s="7"/>
      <c r="G189" s="8"/>
      <c r="H189" s="7"/>
      <c r="I189" s="4"/>
      <c r="J189" s="8"/>
      <c r="K189" s="7"/>
      <c r="L189" s="7"/>
      <c r="M189" s="8"/>
      <c r="N189" s="8"/>
      <c r="O189" s="4"/>
      <c r="P189" s="9"/>
    </row>
    <row r="190" spans="2:16" ht="12.75">
      <c r="B190" s="51"/>
      <c r="C190" s="4"/>
      <c r="D190" s="7"/>
      <c r="E190" s="7"/>
      <c r="F190" s="7"/>
      <c r="G190" s="8"/>
      <c r="H190" s="7"/>
      <c r="I190" s="4"/>
      <c r="J190" s="8"/>
      <c r="K190" s="7"/>
      <c r="L190" s="7"/>
      <c r="M190" s="8"/>
      <c r="N190" s="8"/>
      <c r="O190" s="4"/>
      <c r="P190" s="9"/>
    </row>
    <row r="191" spans="2:16" ht="12.75">
      <c r="B191" s="51"/>
      <c r="C191" s="4"/>
      <c r="D191" s="7"/>
      <c r="E191" s="7"/>
      <c r="F191" s="7"/>
      <c r="G191" s="8"/>
      <c r="H191" s="7"/>
      <c r="I191" s="4"/>
      <c r="J191" s="8"/>
      <c r="K191" s="7"/>
      <c r="L191" s="7"/>
      <c r="M191" s="8"/>
      <c r="N191" s="8"/>
      <c r="O191" s="4"/>
      <c r="P191" s="9"/>
    </row>
    <row r="192" spans="2:16" ht="12.75">
      <c r="B192" s="51"/>
      <c r="C192" s="4"/>
      <c r="D192" s="7"/>
      <c r="E192" s="7"/>
      <c r="F192" s="7"/>
      <c r="G192" s="8"/>
      <c r="H192" s="7"/>
      <c r="I192" s="4"/>
      <c r="J192" s="8"/>
      <c r="K192" s="7"/>
      <c r="L192" s="7"/>
      <c r="M192" s="8"/>
      <c r="N192" s="8"/>
      <c r="O192" s="4"/>
      <c r="P192" s="9"/>
    </row>
    <row r="193" spans="2:16" ht="12.75">
      <c r="B193" s="51"/>
      <c r="C193" s="4"/>
      <c r="D193" s="7"/>
      <c r="E193" s="7"/>
      <c r="F193" s="7"/>
      <c r="G193" s="8"/>
      <c r="H193" s="7"/>
      <c r="I193" s="4"/>
      <c r="J193" s="8"/>
      <c r="K193" s="7"/>
      <c r="L193" s="7"/>
      <c r="M193" s="8"/>
      <c r="N193" s="8"/>
      <c r="O193" s="4"/>
      <c r="P193" s="9"/>
    </row>
    <row r="194" spans="2:16" ht="12.75">
      <c r="B194" s="51"/>
      <c r="C194" s="4"/>
      <c r="D194" s="7"/>
      <c r="E194" s="7"/>
      <c r="F194" s="7"/>
      <c r="G194" s="8"/>
      <c r="H194" s="7"/>
      <c r="I194" s="4"/>
      <c r="J194" s="8"/>
      <c r="K194" s="7"/>
      <c r="L194" s="7"/>
      <c r="M194" s="8"/>
      <c r="N194" s="8"/>
      <c r="O194" s="4"/>
      <c r="P194" s="9"/>
    </row>
    <row r="195" spans="2:16" ht="12.75">
      <c r="B195" s="51"/>
      <c r="C195" s="4"/>
      <c r="D195" s="7"/>
      <c r="E195" s="7"/>
      <c r="F195" s="7"/>
      <c r="G195" s="8"/>
      <c r="H195" s="7"/>
      <c r="I195" s="4"/>
      <c r="J195" s="8"/>
      <c r="K195" s="7"/>
      <c r="L195" s="7"/>
      <c r="M195" s="8"/>
      <c r="N195" s="8"/>
      <c r="O195" s="4"/>
      <c r="P195" s="9"/>
    </row>
    <row r="196" spans="2:16" ht="12.75">
      <c r="B196" s="51"/>
      <c r="C196" s="4"/>
      <c r="D196" s="7"/>
      <c r="E196" s="7"/>
      <c r="F196" s="7"/>
      <c r="G196" s="8"/>
      <c r="H196" s="7"/>
      <c r="I196" s="4"/>
      <c r="J196" s="8"/>
      <c r="K196" s="7"/>
      <c r="L196" s="7"/>
      <c r="M196" s="8"/>
      <c r="N196" s="8"/>
      <c r="O196" s="4"/>
      <c r="P196" s="9"/>
    </row>
    <row r="197" spans="2:16" ht="12.75">
      <c r="B197" s="51"/>
      <c r="C197" s="4"/>
      <c r="D197" s="7"/>
      <c r="E197" s="7"/>
      <c r="F197" s="7"/>
      <c r="G197" s="8"/>
      <c r="H197" s="7"/>
      <c r="I197" s="4"/>
      <c r="J197" s="8"/>
      <c r="K197" s="7"/>
      <c r="L197" s="7"/>
      <c r="M197" s="8"/>
      <c r="N197" s="8"/>
      <c r="O197" s="4"/>
      <c r="P197" s="9"/>
    </row>
    <row r="198" spans="2:16" ht="12.75">
      <c r="B198" s="51"/>
      <c r="C198" s="4"/>
      <c r="D198" s="7"/>
      <c r="E198" s="7"/>
      <c r="F198" s="7"/>
      <c r="G198" s="8"/>
      <c r="H198" s="7"/>
      <c r="I198" s="4"/>
      <c r="J198" s="8"/>
      <c r="K198" s="7"/>
      <c r="L198" s="7"/>
      <c r="M198" s="8"/>
      <c r="N198" s="8"/>
      <c r="O198" s="4"/>
      <c r="P198" s="9"/>
    </row>
    <row r="199" spans="2:16" ht="12.75">
      <c r="B199" s="51"/>
      <c r="C199" s="4"/>
      <c r="D199" s="7"/>
      <c r="E199" s="7"/>
      <c r="F199" s="7"/>
      <c r="G199" s="8"/>
      <c r="H199" s="7"/>
      <c r="I199" s="4"/>
      <c r="J199" s="8"/>
      <c r="K199" s="7"/>
      <c r="L199" s="7"/>
      <c r="M199" s="8"/>
      <c r="N199" s="8"/>
      <c r="O199" s="4"/>
      <c r="P199" s="9"/>
    </row>
    <row r="200" spans="2:16" ht="12.75">
      <c r="B200" s="51"/>
      <c r="C200" s="4"/>
      <c r="D200" s="7"/>
      <c r="E200" s="7"/>
      <c r="F200" s="7"/>
      <c r="G200" s="8"/>
      <c r="H200" s="7"/>
      <c r="I200" s="4"/>
      <c r="J200" s="8"/>
      <c r="K200" s="7"/>
      <c r="L200" s="7"/>
      <c r="M200" s="8"/>
      <c r="N200" s="8"/>
      <c r="O200" s="4"/>
      <c r="P200" s="9"/>
    </row>
    <row r="201" spans="2:16" ht="12.75">
      <c r="B201" s="51"/>
      <c r="C201" s="4"/>
      <c r="D201" s="7"/>
      <c r="E201" s="7"/>
      <c r="F201" s="7"/>
      <c r="G201" s="8"/>
      <c r="H201" s="7"/>
      <c r="I201" s="4"/>
      <c r="J201" s="8"/>
      <c r="K201" s="7"/>
      <c r="L201" s="7"/>
      <c r="M201" s="8"/>
      <c r="N201" s="8"/>
      <c r="O201" s="4"/>
      <c r="P201" s="9"/>
    </row>
    <row r="202" spans="2:16" ht="12.75">
      <c r="B202" s="51"/>
      <c r="C202" s="4"/>
      <c r="D202" s="7"/>
      <c r="E202" s="7"/>
      <c r="F202" s="7"/>
      <c r="G202" s="8"/>
      <c r="H202" s="7"/>
      <c r="I202" s="4"/>
      <c r="J202" s="8"/>
      <c r="K202" s="7"/>
      <c r="L202" s="7"/>
      <c r="M202" s="8"/>
      <c r="N202" s="8"/>
      <c r="O202" s="4"/>
      <c r="P202" s="9"/>
    </row>
    <row r="203" spans="2:16" ht="12.75">
      <c r="B203" s="51"/>
      <c r="C203" s="4"/>
      <c r="D203" s="7"/>
      <c r="E203" s="7"/>
      <c r="F203" s="7"/>
      <c r="G203" s="8"/>
      <c r="H203" s="7"/>
      <c r="I203" s="4"/>
      <c r="J203" s="8"/>
      <c r="K203" s="7"/>
      <c r="L203" s="7"/>
      <c r="M203" s="8"/>
      <c r="N203" s="8"/>
      <c r="O203" s="4"/>
      <c r="P203" s="9"/>
    </row>
    <row r="204" spans="2:16" ht="12.75">
      <c r="B204" s="51"/>
      <c r="C204" s="4"/>
      <c r="D204" s="7"/>
      <c r="E204" s="7"/>
      <c r="F204" s="7"/>
      <c r="G204" s="8"/>
      <c r="H204" s="7"/>
      <c r="I204" s="4"/>
      <c r="J204" s="8"/>
      <c r="K204" s="7"/>
      <c r="L204" s="7"/>
      <c r="M204" s="8"/>
      <c r="N204" s="8"/>
      <c r="O204" s="4"/>
      <c r="P204" s="9"/>
    </row>
    <row r="205" spans="2:16" ht="12.75">
      <c r="B205" s="51"/>
      <c r="C205" s="4"/>
      <c r="D205" s="7"/>
      <c r="E205" s="7"/>
      <c r="F205" s="7"/>
      <c r="G205" s="8"/>
      <c r="H205" s="7"/>
      <c r="I205" s="4"/>
      <c r="J205" s="8"/>
      <c r="K205" s="7"/>
      <c r="L205" s="7"/>
      <c r="M205" s="8"/>
      <c r="N205" s="8"/>
      <c r="O205" s="4"/>
      <c r="P205" s="9"/>
    </row>
    <row r="206" spans="2:16" ht="12.75">
      <c r="B206" s="51"/>
      <c r="C206" s="4"/>
      <c r="D206" s="7"/>
      <c r="E206" s="7"/>
      <c r="F206" s="7"/>
      <c r="G206" s="8"/>
      <c r="H206" s="7"/>
      <c r="I206" s="4"/>
      <c r="J206" s="8"/>
      <c r="K206" s="7"/>
      <c r="L206" s="7"/>
      <c r="M206" s="8"/>
      <c r="N206" s="8"/>
      <c r="O206" s="4"/>
      <c r="P206" s="9"/>
    </row>
    <row r="207" spans="2:16" ht="12.75">
      <c r="B207" s="51"/>
      <c r="C207" s="4"/>
      <c r="D207" s="7"/>
      <c r="E207" s="7"/>
      <c r="F207" s="7"/>
      <c r="G207" s="8"/>
      <c r="H207" s="7"/>
      <c r="I207" s="4"/>
      <c r="J207" s="8"/>
      <c r="K207" s="7"/>
      <c r="L207" s="7"/>
      <c r="M207" s="8"/>
      <c r="N207" s="8"/>
      <c r="O207" s="4"/>
      <c r="P207" s="9"/>
    </row>
    <row r="208" spans="2:16" ht="12.75">
      <c r="B208" s="51"/>
      <c r="C208" s="4"/>
      <c r="D208" s="7"/>
      <c r="E208" s="7"/>
      <c r="F208" s="7"/>
      <c r="G208" s="8"/>
      <c r="H208" s="7"/>
      <c r="I208" s="4"/>
      <c r="J208" s="8"/>
      <c r="K208" s="7"/>
      <c r="L208" s="7"/>
      <c r="M208" s="8"/>
      <c r="N208" s="8"/>
      <c r="O208" s="4"/>
      <c r="P208" s="9"/>
    </row>
    <row r="209" spans="2:16" ht="12.75">
      <c r="B209" s="51"/>
      <c r="C209" s="4"/>
      <c r="D209" s="7"/>
      <c r="E209" s="7"/>
      <c r="F209" s="7"/>
      <c r="G209" s="8"/>
      <c r="H209" s="7"/>
      <c r="I209" s="4"/>
      <c r="J209" s="8"/>
      <c r="K209" s="7"/>
      <c r="L209" s="7"/>
      <c r="M209" s="8"/>
      <c r="N209" s="8"/>
      <c r="O209" s="4"/>
      <c r="P209" s="9"/>
    </row>
    <row r="210" spans="2:16" ht="12.75">
      <c r="B210" s="51"/>
      <c r="C210" s="4"/>
      <c r="D210" s="7"/>
      <c r="E210" s="7"/>
      <c r="F210" s="7"/>
      <c r="G210" s="8"/>
      <c r="H210" s="7"/>
      <c r="I210" s="4"/>
      <c r="J210" s="8"/>
      <c r="K210" s="7"/>
      <c r="L210" s="7"/>
      <c r="M210" s="8"/>
      <c r="N210" s="8"/>
      <c r="O210" s="4"/>
      <c r="P210" s="9"/>
    </row>
    <row r="211" spans="2:16" ht="12.75">
      <c r="B211" s="51"/>
      <c r="C211" s="4"/>
      <c r="D211" s="7"/>
      <c r="E211" s="7"/>
      <c r="F211" s="7"/>
      <c r="G211" s="8"/>
      <c r="H211" s="7"/>
      <c r="I211" s="4"/>
      <c r="J211" s="8"/>
      <c r="K211" s="7"/>
      <c r="L211" s="7"/>
      <c r="M211" s="8"/>
      <c r="N211" s="8"/>
      <c r="O211" s="4"/>
      <c r="P211" s="9"/>
    </row>
    <row r="212" spans="2:16" ht="12.75">
      <c r="B212" s="51"/>
      <c r="C212" s="4"/>
      <c r="D212" s="7"/>
      <c r="E212" s="7"/>
      <c r="F212" s="7"/>
      <c r="G212" s="8"/>
      <c r="H212" s="7"/>
      <c r="I212" s="4"/>
      <c r="J212" s="8"/>
      <c r="K212" s="7"/>
      <c r="L212" s="7"/>
      <c r="M212" s="8"/>
      <c r="N212" s="8"/>
      <c r="O212" s="4"/>
      <c r="P212" s="9"/>
    </row>
    <row r="213" spans="2:16" ht="12.75">
      <c r="B213" s="51"/>
      <c r="C213" s="4"/>
      <c r="D213" s="7"/>
      <c r="E213" s="7"/>
      <c r="F213" s="7"/>
      <c r="G213" s="8"/>
      <c r="H213" s="7"/>
      <c r="I213" s="4"/>
      <c r="J213" s="8"/>
      <c r="K213" s="7"/>
      <c r="L213" s="7"/>
      <c r="M213" s="8"/>
      <c r="N213" s="8"/>
      <c r="O213" s="4"/>
      <c r="P213" s="9"/>
    </row>
    <row r="214" spans="2:16" ht="12.75">
      <c r="B214" s="51"/>
      <c r="C214" s="4"/>
      <c r="D214" s="7"/>
      <c r="E214" s="7"/>
      <c r="F214" s="7"/>
      <c r="G214" s="8"/>
      <c r="H214" s="7"/>
      <c r="I214" s="4"/>
      <c r="J214" s="8"/>
      <c r="K214" s="7"/>
      <c r="L214" s="7"/>
      <c r="M214" s="8"/>
      <c r="N214" s="8"/>
      <c r="O214" s="4"/>
      <c r="P214" s="9"/>
    </row>
    <row r="215" spans="2:16" ht="12.75">
      <c r="B215" s="51"/>
      <c r="C215" s="4"/>
      <c r="D215" s="7"/>
      <c r="E215" s="7"/>
      <c r="F215" s="7"/>
      <c r="G215" s="8"/>
      <c r="H215" s="7"/>
      <c r="I215" s="4"/>
      <c r="J215" s="8"/>
      <c r="K215" s="7"/>
      <c r="L215" s="7"/>
      <c r="M215" s="8"/>
      <c r="N215" s="8"/>
      <c r="O215" s="4"/>
      <c r="P215" s="9"/>
    </row>
    <row r="216" spans="2:16" ht="12.75">
      <c r="B216" s="51"/>
      <c r="C216" s="4"/>
      <c r="D216" s="7"/>
      <c r="E216" s="7"/>
      <c r="F216" s="7"/>
      <c r="G216" s="8"/>
      <c r="H216" s="7"/>
      <c r="I216" s="4"/>
      <c r="J216" s="8"/>
      <c r="K216" s="7"/>
      <c r="L216" s="7"/>
      <c r="M216" s="8"/>
      <c r="N216" s="8"/>
      <c r="O216" s="4"/>
      <c r="P216" s="9"/>
    </row>
    <row r="217" spans="2:16" ht="12.75">
      <c r="B217" s="51"/>
      <c r="C217" s="4"/>
      <c r="D217" s="7"/>
      <c r="E217" s="7"/>
      <c r="F217" s="7"/>
      <c r="G217" s="8"/>
      <c r="H217" s="7"/>
      <c r="I217" s="4"/>
      <c r="J217" s="8"/>
      <c r="K217" s="7"/>
      <c r="L217" s="7"/>
      <c r="M217" s="8"/>
      <c r="N217" s="8"/>
      <c r="O217" s="4"/>
      <c r="P217" s="9"/>
    </row>
    <row r="218" spans="2:16" ht="12.75">
      <c r="B218" s="51"/>
      <c r="C218" s="4"/>
      <c r="D218" s="7"/>
      <c r="E218" s="7"/>
      <c r="F218" s="7"/>
      <c r="G218" s="8"/>
      <c r="H218" s="7"/>
      <c r="I218" s="4"/>
      <c r="J218" s="8"/>
      <c r="K218" s="7"/>
      <c r="L218" s="7"/>
      <c r="M218" s="8"/>
      <c r="N218" s="8"/>
      <c r="O218" s="4"/>
      <c r="P218" s="9"/>
    </row>
    <row r="219" spans="2:16" ht="12.75">
      <c r="B219" s="51"/>
      <c r="C219" s="4"/>
      <c r="D219" s="7"/>
      <c r="E219" s="7"/>
      <c r="F219" s="7"/>
      <c r="G219" s="8"/>
      <c r="H219" s="7"/>
      <c r="I219" s="4"/>
      <c r="J219" s="8"/>
      <c r="K219" s="7"/>
      <c r="L219" s="7"/>
      <c r="M219" s="8"/>
      <c r="N219" s="8"/>
      <c r="O219" s="4"/>
      <c r="P219" s="9"/>
    </row>
    <row r="220" spans="2:16" ht="12.75">
      <c r="B220" s="51"/>
      <c r="C220" s="4"/>
      <c r="D220" s="7"/>
      <c r="E220" s="7"/>
      <c r="F220" s="7"/>
      <c r="G220" s="8"/>
      <c r="H220" s="7"/>
      <c r="I220" s="4"/>
      <c r="J220" s="8"/>
      <c r="K220" s="7"/>
      <c r="L220" s="7"/>
      <c r="M220" s="8"/>
      <c r="N220" s="8"/>
      <c r="O220" s="4"/>
      <c r="P220" s="9"/>
    </row>
    <row r="221" spans="2:16" ht="12.75">
      <c r="B221" s="51"/>
      <c r="C221" s="4"/>
      <c r="D221" s="7"/>
      <c r="E221" s="7"/>
      <c r="F221" s="7"/>
      <c r="G221" s="8"/>
      <c r="H221" s="7"/>
      <c r="I221" s="4"/>
      <c r="J221" s="8"/>
      <c r="K221" s="7"/>
      <c r="L221" s="7"/>
      <c r="M221" s="8"/>
      <c r="N221" s="8"/>
      <c r="O221" s="4"/>
      <c r="P221" s="9"/>
    </row>
    <row r="222" spans="2:16" ht="12.75">
      <c r="B222" s="51"/>
      <c r="C222" s="4"/>
      <c r="D222" s="7"/>
      <c r="E222" s="7"/>
      <c r="F222" s="7"/>
      <c r="G222" s="8"/>
      <c r="H222" s="7"/>
      <c r="I222" s="4"/>
      <c r="J222" s="8"/>
      <c r="K222" s="7"/>
      <c r="L222" s="7"/>
      <c r="M222" s="8"/>
      <c r="N222" s="8"/>
      <c r="O222" s="4"/>
      <c r="P222" s="9"/>
    </row>
    <row r="223" spans="2:16" ht="12.75">
      <c r="B223" s="51"/>
      <c r="C223" s="4"/>
      <c r="D223" s="7"/>
      <c r="E223" s="7"/>
      <c r="F223" s="7"/>
      <c r="G223" s="8"/>
      <c r="H223" s="7"/>
      <c r="I223" s="4"/>
      <c r="J223" s="8"/>
      <c r="K223" s="7"/>
      <c r="L223" s="7"/>
      <c r="M223" s="8"/>
      <c r="N223" s="8"/>
      <c r="O223" s="4"/>
      <c r="P223" s="9"/>
    </row>
    <row r="224" spans="2:16" ht="12.75">
      <c r="B224" s="51"/>
      <c r="C224" s="4"/>
      <c r="D224" s="7"/>
      <c r="E224" s="7"/>
      <c r="F224" s="7"/>
      <c r="G224" s="8"/>
      <c r="H224" s="7"/>
      <c r="I224" s="4"/>
      <c r="J224" s="8"/>
      <c r="K224" s="7"/>
      <c r="L224" s="7"/>
      <c r="M224" s="8"/>
      <c r="N224" s="8"/>
      <c r="O224" s="4"/>
      <c r="P224" s="9"/>
    </row>
    <row r="225" spans="2:16" ht="12.75">
      <c r="B225" s="51"/>
      <c r="C225" s="4"/>
      <c r="D225" s="7"/>
      <c r="E225" s="7"/>
      <c r="F225" s="7"/>
      <c r="G225" s="8"/>
      <c r="H225" s="7"/>
      <c r="I225" s="4"/>
      <c r="J225" s="8"/>
      <c r="K225" s="7"/>
      <c r="L225" s="7"/>
      <c r="M225" s="8"/>
      <c r="N225" s="8"/>
      <c r="O225" s="4"/>
      <c r="P225" s="9"/>
    </row>
    <row r="226" spans="2:16" ht="12.75">
      <c r="B226" s="51"/>
      <c r="C226" s="4"/>
      <c r="D226" s="7"/>
      <c r="E226" s="7"/>
      <c r="F226" s="7"/>
      <c r="G226" s="8"/>
      <c r="H226" s="7"/>
      <c r="I226" s="4"/>
      <c r="J226" s="8"/>
      <c r="K226" s="7"/>
      <c r="L226" s="7"/>
      <c r="M226" s="8"/>
      <c r="N226" s="8"/>
      <c r="O226" s="4"/>
      <c r="P226" s="9"/>
    </row>
    <row r="227" spans="2:16" ht="12.75">
      <c r="B227" s="51"/>
      <c r="C227" s="4"/>
      <c r="D227" s="7"/>
      <c r="E227" s="7"/>
      <c r="F227" s="7"/>
      <c r="G227" s="8"/>
      <c r="H227" s="7"/>
      <c r="I227" s="4"/>
      <c r="J227" s="8"/>
      <c r="K227" s="7"/>
      <c r="L227" s="7"/>
      <c r="M227" s="8"/>
      <c r="N227" s="8"/>
      <c r="O227" s="4"/>
      <c r="P227" s="9"/>
    </row>
    <row r="228" spans="2:16" ht="12.75">
      <c r="B228" s="51"/>
      <c r="C228" s="4"/>
      <c r="D228" s="7"/>
      <c r="E228" s="7"/>
      <c r="F228" s="7"/>
      <c r="G228" s="8"/>
      <c r="H228" s="7"/>
      <c r="I228" s="4"/>
      <c r="J228" s="8"/>
      <c r="K228" s="7"/>
      <c r="L228" s="7"/>
      <c r="M228" s="8"/>
      <c r="N228" s="8"/>
      <c r="O228" s="4"/>
      <c r="P228" s="9"/>
    </row>
    <row r="229" spans="2:16" ht="12.75">
      <c r="B229" s="51"/>
      <c r="C229" s="4"/>
      <c r="D229" s="7"/>
      <c r="E229" s="7"/>
      <c r="F229" s="7"/>
      <c r="G229" s="8"/>
      <c r="H229" s="7"/>
      <c r="I229" s="4"/>
      <c r="J229" s="8"/>
      <c r="K229" s="7"/>
      <c r="L229" s="7"/>
      <c r="M229" s="8"/>
      <c r="N229" s="8"/>
      <c r="O229" s="4"/>
      <c r="P229" s="9"/>
    </row>
  </sheetData>
  <sheetProtection password="DA43" sheet="1" objects="1" selectLockedCells="1"/>
  <mergeCells count="182">
    <mergeCell ref="B120:C120"/>
    <mergeCell ref="B2:O2"/>
    <mergeCell ref="B3:P3"/>
    <mergeCell ref="B4:C4"/>
    <mergeCell ref="H4:O4"/>
    <mergeCell ref="B5:E5"/>
    <mergeCell ref="H5:O5"/>
    <mergeCell ref="P5:Y5"/>
    <mergeCell ref="B6:P6"/>
    <mergeCell ref="B7:C9"/>
    <mergeCell ref="H8:I8"/>
    <mergeCell ref="N8:O8"/>
    <mergeCell ref="B10:I10"/>
    <mergeCell ref="O10:P10"/>
    <mergeCell ref="H11:I11"/>
    <mergeCell ref="N11:O11"/>
    <mergeCell ref="H12:I12"/>
    <mergeCell ref="N12:O12"/>
    <mergeCell ref="O13:P13"/>
    <mergeCell ref="H14:I14"/>
    <mergeCell ref="N14:O14"/>
    <mergeCell ref="H15:I15"/>
    <mergeCell ref="N15:O15"/>
    <mergeCell ref="H16:I16"/>
    <mergeCell ref="N16:O16"/>
    <mergeCell ref="O17:P17"/>
    <mergeCell ref="H18:I18"/>
    <mergeCell ref="N18:O18"/>
    <mergeCell ref="H19:I19"/>
    <mergeCell ref="N19:O19"/>
    <mergeCell ref="H20:I20"/>
    <mergeCell ref="N20:O20"/>
    <mergeCell ref="H21:I21"/>
    <mergeCell ref="N21:O21"/>
    <mergeCell ref="H22:I22"/>
    <mergeCell ref="N22:O22"/>
    <mergeCell ref="H23:I23"/>
    <mergeCell ref="N23:O23"/>
    <mergeCell ref="H24:I24"/>
    <mergeCell ref="N24:O24"/>
    <mergeCell ref="H25:I25"/>
    <mergeCell ref="N25:O25"/>
    <mergeCell ref="H26:I26"/>
    <mergeCell ref="N26:O26"/>
    <mergeCell ref="H27:I27"/>
    <mergeCell ref="N27:O27"/>
    <mergeCell ref="O28:P28"/>
    <mergeCell ref="H29:I29"/>
    <mergeCell ref="N29:O29"/>
    <mergeCell ref="H30:I30"/>
    <mergeCell ref="N30:O30"/>
    <mergeCell ref="B31:P31"/>
    <mergeCell ref="H32:I32"/>
    <mergeCell ref="N32:O32"/>
    <mergeCell ref="H33:I33"/>
    <mergeCell ref="N33:O33"/>
    <mergeCell ref="H34:I34"/>
    <mergeCell ref="N34:O34"/>
    <mergeCell ref="H35:I35"/>
    <mergeCell ref="N35:O35"/>
    <mergeCell ref="B36:P36"/>
    <mergeCell ref="B37:P37"/>
    <mergeCell ref="O38:P38"/>
    <mergeCell ref="H39:I39"/>
    <mergeCell ref="N39:O39"/>
    <mergeCell ref="H40:I40"/>
    <mergeCell ref="N40:O40"/>
    <mergeCell ref="H41:I41"/>
    <mergeCell ref="N41:O41"/>
    <mergeCell ref="H42:I42"/>
    <mergeCell ref="N42:O42"/>
    <mergeCell ref="H43:I43"/>
    <mergeCell ref="N43:O43"/>
    <mergeCell ref="H44:I44"/>
    <mergeCell ref="N44:O44"/>
    <mergeCell ref="H45:I45"/>
    <mergeCell ref="N45:O45"/>
    <mergeCell ref="J46:K46"/>
    <mergeCell ref="O46:P46"/>
    <mergeCell ref="H47:I47"/>
    <mergeCell ref="N47:O47"/>
    <mergeCell ref="H48:I48"/>
    <mergeCell ref="N48:O48"/>
    <mergeCell ref="H49:I49"/>
    <mergeCell ref="N49:O49"/>
    <mergeCell ref="H51:I51"/>
    <mergeCell ref="N51:O51"/>
    <mergeCell ref="H52:I52"/>
    <mergeCell ref="N52:O52"/>
    <mergeCell ref="H53:I53"/>
    <mergeCell ref="N53:O53"/>
    <mergeCell ref="H54:I54"/>
    <mergeCell ref="N54:O54"/>
    <mergeCell ref="H55:I55"/>
    <mergeCell ref="N55:O55"/>
    <mergeCell ref="H56:I56"/>
    <mergeCell ref="N56:O56"/>
    <mergeCell ref="H57:I57"/>
    <mergeCell ref="N57:O57"/>
    <mergeCell ref="H58:I58"/>
    <mergeCell ref="N58:O58"/>
    <mergeCell ref="H59:I59"/>
    <mergeCell ref="N59:O59"/>
    <mergeCell ref="H60:I60"/>
    <mergeCell ref="N60:O60"/>
    <mergeCell ref="J61:K61"/>
    <mergeCell ref="O61:P61"/>
    <mergeCell ref="H62:I62"/>
    <mergeCell ref="N62:O62"/>
    <mergeCell ref="H63:I63"/>
    <mergeCell ref="N63:O63"/>
    <mergeCell ref="H65:I65"/>
    <mergeCell ref="N65:O65"/>
    <mergeCell ref="H66:I66"/>
    <mergeCell ref="N66:O66"/>
    <mergeCell ref="H67:I67"/>
    <mergeCell ref="N67:O67"/>
    <mergeCell ref="H68:I68"/>
    <mergeCell ref="N68:O68"/>
    <mergeCell ref="H69:I69"/>
    <mergeCell ref="N69:O69"/>
    <mergeCell ref="H70:I70"/>
    <mergeCell ref="N70:O70"/>
    <mergeCell ref="H71:I71"/>
    <mergeCell ref="N71:O71"/>
    <mergeCell ref="H72:I72"/>
    <mergeCell ref="N72:O72"/>
    <mergeCell ref="H73:I73"/>
    <mergeCell ref="N73:O73"/>
    <mergeCell ref="H75:I75"/>
    <mergeCell ref="N75:O75"/>
    <mergeCell ref="H76:I76"/>
    <mergeCell ref="N76:O76"/>
    <mergeCell ref="H77:I77"/>
    <mergeCell ref="N77:O77"/>
    <mergeCell ref="H78:I78"/>
    <mergeCell ref="N78:O78"/>
    <mergeCell ref="H79:I79"/>
    <mergeCell ref="N79:O79"/>
    <mergeCell ref="H80:I80"/>
    <mergeCell ref="N80:O80"/>
    <mergeCell ref="H81:I81"/>
    <mergeCell ref="N81:O81"/>
    <mergeCell ref="H82:I82"/>
    <mergeCell ref="N82:O82"/>
    <mergeCell ref="H83:I83"/>
    <mergeCell ref="N83:O83"/>
    <mergeCell ref="H84:I84"/>
    <mergeCell ref="N84:O84"/>
    <mergeCell ref="H85:I85"/>
    <mergeCell ref="N85:O85"/>
    <mergeCell ref="H86:I86"/>
    <mergeCell ref="N86:O86"/>
    <mergeCell ref="H87:I87"/>
    <mergeCell ref="N87:O87"/>
    <mergeCell ref="H88:I88"/>
    <mergeCell ref="N88:O88"/>
    <mergeCell ref="N89:O89"/>
    <mergeCell ref="H90:I90"/>
    <mergeCell ref="N90:O90"/>
    <mergeCell ref="O92:P92"/>
    <mergeCell ref="H93:I93"/>
    <mergeCell ref="N93:O93"/>
    <mergeCell ref="H94:I94"/>
    <mergeCell ref="N94:O94"/>
    <mergeCell ref="H95:I95"/>
    <mergeCell ref="N95:O95"/>
    <mergeCell ref="H96:I96"/>
    <mergeCell ref="N96:O96"/>
    <mergeCell ref="H97:I97"/>
    <mergeCell ref="N97:O97"/>
    <mergeCell ref="H99:I99"/>
    <mergeCell ref="H100:I100"/>
    <mergeCell ref="B108:C108"/>
    <mergeCell ref="E108:F108"/>
    <mergeCell ref="B111:O119"/>
    <mergeCell ref="H101:I101"/>
    <mergeCell ref="H102:I102"/>
    <mergeCell ref="B106:C106"/>
    <mergeCell ref="E106:F106"/>
    <mergeCell ref="B107:C107"/>
    <mergeCell ref="E107:F107"/>
  </mergeCells>
  <dataValidations count="2">
    <dataValidation type="list" allowBlank="1" showInputMessage="1" showErrorMessage="1" sqref="L26">
      <formula1>"0, .28, .26, .27"</formula1>
    </dataValidation>
    <dataValidation type="list" allowBlank="1" showInputMessage="1" showErrorMessage="1" sqref="F26">
      <formula1>"0, .28, .26, .27"</formula1>
    </dataValidation>
  </dataValidations>
  <printOptions/>
  <pageMargins left="0.75" right="0.67" top="0.51" bottom="0.5" header="0.5" footer="0.5"/>
  <pageSetup horizontalDpi="600" verticalDpi="600" orientation="portrait" scale="51" r:id="rId4"/>
  <rowBreaks count="1" manualBreakCount="1">
    <brk id="49" max="16"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F32"/>
  <sheetViews>
    <sheetView showGridLines="0" zoomScalePageLayoutView="0" workbookViewId="0" topLeftCell="A1">
      <selection activeCell="B11" sqref="B11"/>
    </sheetView>
  </sheetViews>
  <sheetFormatPr defaultColWidth="11.421875" defaultRowHeight="12.75"/>
  <cols>
    <col min="1" max="1" width="57.7109375" style="114" customWidth="1"/>
    <col min="2" max="2" width="23.28125" style="114" customWidth="1"/>
    <col min="3" max="3" width="4.7109375" style="114" customWidth="1"/>
    <col min="4" max="4" width="16.7109375" style="114" customWidth="1"/>
    <col min="5" max="5" width="37.00390625" style="114" customWidth="1"/>
    <col min="6" max="16384" width="11.421875" style="114" customWidth="1"/>
  </cols>
  <sheetData>
    <row r="1" ht="15"/>
    <row r="2" spans="2:5" ht="12.75" customHeight="1">
      <c r="B2" s="504"/>
      <c r="C2" s="504"/>
      <c r="D2" s="504"/>
      <c r="E2" s="504"/>
    </row>
    <row r="3" spans="2:5" ht="12.75" customHeight="1">
      <c r="B3" s="504"/>
      <c r="C3" s="504"/>
      <c r="D3" s="504"/>
      <c r="E3" s="504"/>
    </row>
    <row r="4" ht="30.75" customHeight="1"/>
    <row r="5" spans="1:5" ht="74.25" customHeight="1">
      <c r="A5" s="503" t="s">
        <v>159</v>
      </c>
      <c r="B5" s="503"/>
      <c r="C5" s="503"/>
      <c r="D5" s="503"/>
      <c r="E5" s="503"/>
    </row>
    <row r="6" spans="1:5" ht="16.5" customHeight="1">
      <c r="A6" s="502" t="s">
        <v>58</v>
      </c>
      <c r="B6" s="502"/>
      <c r="C6" s="502"/>
      <c r="D6" s="502"/>
      <c r="E6" s="502"/>
    </row>
    <row r="7" spans="1:5" ht="38.25">
      <c r="A7" s="101" t="s">
        <v>138</v>
      </c>
      <c r="B7" s="115"/>
      <c r="C7" s="116"/>
      <c r="D7" s="116"/>
      <c r="E7" s="116"/>
    </row>
    <row r="8" spans="1:5" ht="15.75" thickBot="1">
      <c r="A8" s="282" t="s">
        <v>60</v>
      </c>
      <c r="B8" s="283" t="s">
        <v>97</v>
      </c>
      <c r="C8" s="117"/>
      <c r="D8" s="117"/>
      <c r="E8" s="117"/>
    </row>
    <row r="9" spans="2:5" ht="15.75" thickBot="1">
      <c r="B9" s="262"/>
      <c r="C9" s="19"/>
      <c r="D9" s="118" t="s">
        <v>9</v>
      </c>
      <c r="E9" s="118"/>
    </row>
    <row r="10" spans="1:5" ht="16.5" thickBot="1">
      <c r="A10" s="131" t="s">
        <v>108</v>
      </c>
      <c r="B10" s="19"/>
      <c r="C10" s="19"/>
      <c r="D10" s="118" t="s">
        <v>9</v>
      </c>
      <c r="E10" s="118"/>
    </row>
    <row r="11" spans="1:3" ht="15.75" thickBot="1">
      <c r="A11" s="19" t="s">
        <v>33</v>
      </c>
      <c r="B11" s="263"/>
      <c r="C11" s="19"/>
    </row>
    <row r="12" spans="1:4" ht="15.75" thickBot="1">
      <c r="A12" s="19" t="s">
        <v>34</v>
      </c>
      <c r="B12" s="263"/>
      <c r="C12" s="19"/>
      <c r="D12" s="120"/>
    </row>
    <row r="13" spans="1:3" ht="15.75" thickBot="1">
      <c r="A13" s="38" t="s">
        <v>35</v>
      </c>
      <c r="B13" s="263"/>
      <c r="C13" s="19"/>
    </row>
    <row r="14" spans="1:3" ht="15.75" thickBot="1">
      <c r="A14" s="38" t="s">
        <v>160</v>
      </c>
      <c r="B14" s="263"/>
      <c r="C14" s="19"/>
    </row>
    <row r="15" spans="1:5" ht="15">
      <c r="A15" s="18" t="s">
        <v>104</v>
      </c>
      <c r="B15" s="121">
        <f>SUM(B11:B14)</f>
        <v>0</v>
      </c>
      <c r="C15" s="19"/>
      <c r="D15" s="120">
        <f>_xlfn.IFERROR(((#REF!-B15)/B15),"")</f>
      </c>
      <c r="E15" s="19"/>
    </row>
    <row r="16" spans="2:5" ht="15">
      <c r="B16" s="44"/>
      <c r="C16" s="19"/>
      <c r="D16" s="19"/>
      <c r="E16" s="19"/>
    </row>
    <row r="17" spans="1:5" ht="16.5" thickBot="1">
      <c r="A17" s="131" t="s">
        <v>109</v>
      </c>
      <c r="B17" s="44"/>
      <c r="C17" s="19"/>
      <c r="D17" s="19"/>
      <c r="E17" s="19"/>
    </row>
    <row r="18" spans="1:5" ht="15.75" thickBot="1">
      <c r="A18" s="19" t="s">
        <v>36</v>
      </c>
      <c r="B18" s="263"/>
      <c r="C18" s="19"/>
      <c r="D18" s="19"/>
      <c r="E18" s="19"/>
    </row>
    <row r="19" spans="1:5" ht="15.75" thickBot="1">
      <c r="A19" s="19" t="s">
        <v>59</v>
      </c>
      <c r="B19" s="263"/>
      <c r="C19" s="19"/>
      <c r="D19" s="118" t="s">
        <v>9</v>
      </c>
      <c r="E19" s="19"/>
    </row>
    <row r="20" spans="1:4" ht="15.75" thickBot="1">
      <c r="A20" s="19" t="s">
        <v>37</v>
      </c>
      <c r="B20" s="263"/>
      <c r="C20" s="19"/>
      <c r="D20" s="118" t="s">
        <v>9</v>
      </c>
    </row>
    <row r="21" spans="1:4" ht="15">
      <c r="A21" s="19" t="s">
        <v>107</v>
      </c>
      <c r="B21" s="122">
        <f>SUM(B18:B20)</f>
        <v>0</v>
      </c>
      <c r="C21" s="19"/>
      <c r="D21" s="120">
        <f>_xlfn.IFERROR(((#REF!-B21)/B21),"")</f>
      </c>
    </row>
    <row r="22" spans="1:5" ht="15">
      <c r="A22" s="118"/>
      <c r="B22" s="19"/>
      <c r="C22" s="19"/>
      <c r="D22" s="19"/>
      <c r="E22" s="123"/>
    </row>
    <row r="23" spans="1:5" ht="15">
      <c r="A23" s="284" t="s">
        <v>38</v>
      </c>
      <c r="B23" s="124">
        <f>_xlfn.IFERROR((SUM(B15/B21)),"")</f>
      </c>
      <c r="C23" s="19"/>
      <c r="D23" s="19"/>
      <c r="E23" s="19"/>
    </row>
    <row r="24" spans="1:5" ht="15">
      <c r="A24" s="285" t="s">
        <v>63</v>
      </c>
      <c r="B24" s="125">
        <f>_xlfn.IFERROR((SUM(B11:B14)-B13)/SUM(B18:B20),"")</f>
      </c>
      <c r="C24" s="19"/>
      <c r="D24" s="19"/>
      <c r="E24" s="19"/>
    </row>
    <row r="25" ht="15"/>
    <row r="26" ht="15"/>
    <row r="27" ht="15"/>
    <row r="28" ht="15"/>
    <row r="32" spans="1:6" ht="15">
      <c r="A32" s="133"/>
      <c r="B32" s="133"/>
      <c r="C32" s="133"/>
      <c r="D32" s="133"/>
      <c r="E32" s="133"/>
      <c r="F32" s="133"/>
    </row>
  </sheetData>
  <sheetProtection password="DA43" sheet="1" objects="1" selectLockedCells="1"/>
  <protectedRanges>
    <protectedRange sqref="F4" name="Range1"/>
  </protectedRanges>
  <mergeCells count="3">
    <mergeCell ref="A6:E6"/>
    <mergeCell ref="A5:E5"/>
    <mergeCell ref="B2:E3"/>
  </mergeCells>
  <printOptions/>
  <pageMargins left="0.7" right="0.7" top="0.75" bottom="0.75" header="0.3" footer="0.3"/>
  <pageSetup horizontalDpi="600" verticalDpi="600" orientation="landscape" scale="79"/>
  <drawing r:id="rId3"/>
  <legacyDrawing r:id="rId2"/>
</worksheet>
</file>

<file path=xl/worksheets/sheet3.xml><?xml version="1.0" encoding="utf-8"?>
<worksheet xmlns="http://schemas.openxmlformats.org/spreadsheetml/2006/main" xmlns:r="http://schemas.openxmlformats.org/officeDocument/2006/relationships">
  <sheetPr codeName="Sheet7"/>
  <dimension ref="A1:J60"/>
  <sheetViews>
    <sheetView showGridLines="0" zoomScaleSheetLayoutView="90" zoomScalePageLayoutView="0" workbookViewId="0" topLeftCell="A1">
      <selection activeCell="E7" sqref="E7"/>
    </sheetView>
  </sheetViews>
  <sheetFormatPr defaultColWidth="11.421875" defaultRowHeight="12.75"/>
  <cols>
    <col min="1" max="1" width="42.28125" style="114" customWidth="1"/>
    <col min="2" max="2" width="20.28125" style="114" customWidth="1"/>
    <col min="3" max="3" width="22.421875" style="114" customWidth="1"/>
    <col min="4" max="4" width="7.7109375" style="150" customWidth="1"/>
    <col min="5" max="5" width="24.28125" style="150" bestFit="1" customWidth="1"/>
    <col min="6" max="6" width="5.7109375" style="114" customWidth="1"/>
    <col min="7" max="7" width="48.28125" style="114" customWidth="1"/>
    <col min="8" max="8" width="21.421875" style="114" bestFit="1" customWidth="1"/>
    <col min="9" max="10" width="21.421875" style="114" customWidth="1"/>
    <col min="11" max="16384" width="11.421875" style="114" customWidth="1"/>
  </cols>
  <sheetData>
    <row r="1" spans="3:6" ht="4.5" customHeight="1">
      <c r="C1" s="504"/>
      <c r="D1" s="504"/>
      <c r="E1" s="504"/>
      <c r="F1" s="504"/>
    </row>
    <row r="2" spans="3:6" ht="66" customHeight="1">
      <c r="C2" s="504"/>
      <c r="D2" s="504"/>
      <c r="E2" s="504"/>
      <c r="F2" s="504"/>
    </row>
    <row r="3" ht="8.25" customHeight="1"/>
    <row r="4" spans="1:10" ht="13.5" customHeight="1">
      <c r="A4" s="507"/>
      <c r="B4" s="507"/>
      <c r="C4" s="507"/>
      <c r="D4" s="507"/>
      <c r="E4" s="507"/>
      <c r="F4" s="507"/>
      <c r="G4" s="507"/>
      <c r="H4" s="507"/>
      <c r="I4" s="514"/>
      <c r="J4" s="515"/>
    </row>
    <row r="5" spans="1:10" ht="15">
      <c r="A5" s="508" t="s">
        <v>138</v>
      </c>
      <c r="B5" s="508"/>
      <c r="C5" s="508"/>
      <c r="D5" s="508"/>
      <c r="E5" s="508"/>
      <c r="F5" s="508"/>
      <c r="G5" s="508"/>
      <c r="H5" s="508"/>
      <c r="I5" s="192"/>
      <c r="J5" s="207"/>
    </row>
    <row r="6" spans="1:10" ht="15" customHeight="1" thickBot="1">
      <c r="A6" s="505" t="s">
        <v>127</v>
      </c>
      <c r="B6" s="506"/>
      <c r="C6" s="506"/>
      <c r="D6" s="506"/>
      <c r="E6" s="297" t="s">
        <v>123</v>
      </c>
      <c r="F6" s="117"/>
      <c r="G6" s="289" t="s">
        <v>60</v>
      </c>
      <c r="H6" s="293" t="s">
        <v>123</v>
      </c>
      <c r="I6" s="518"/>
      <c r="J6" s="519"/>
    </row>
    <row r="7" spans="1:10" ht="15.75" thickBot="1">
      <c r="A7" s="152"/>
      <c r="B7" s="157"/>
      <c r="C7" s="157"/>
      <c r="D7" s="165"/>
      <c r="E7" s="206" t="s">
        <v>9</v>
      </c>
      <c r="F7" s="118"/>
      <c r="G7" s="152"/>
      <c r="H7" s="206" t="s">
        <v>9</v>
      </c>
      <c r="I7" s="516"/>
      <c r="J7" s="517"/>
    </row>
    <row r="8" spans="1:10" ht="12.75" customHeight="1">
      <c r="A8" s="152"/>
      <c r="B8" s="157"/>
      <c r="C8" s="157"/>
      <c r="D8" s="157"/>
      <c r="E8" s="183"/>
      <c r="F8" s="118"/>
      <c r="G8" s="153" t="s">
        <v>108</v>
      </c>
      <c r="H8" s="208"/>
      <c r="I8" s="517"/>
      <c r="J8" s="517"/>
    </row>
    <row r="9" spans="1:10" ht="12.75" customHeight="1">
      <c r="A9" s="152" t="s">
        <v>161</v>
      </c>
      <c r="B9" s="157"/>
      <c r="C9" s="157"/>
      <c r="D9" s="165"/>
      <c r="E9" s="119">
        <v>0</v>
      </c>
      <c r="F9" s="118"/>
      <c r="G9" s="154" t="s">
        <v>33</v>
      </c>
      <c r="H9" s="119">
        <v>0</v>
      </c>
      <c r="I9" s="517"/>
      <c r="J9" s="517"/>
    </row>
    <row r="10" spans="1:10" ht="12.75" customHeight="1">
      <c r="A10" s="152"/>
      <c r="B10" s="157"/>
      <c r="C10" s="157"/>
      <c r="D10" s="157"/>
      <c r="E10" s="183"/>
      <c r="G10" s="154" t="s">
        <v>167</v>
      </c>
      <c r="H10" s="119">
        <v>0</v>
      </c>
      <c r="I10" s="517"/>
      <c r="J10" s="517"/>
    </row>
    <row r="11" spans="1:10" ht="12.75" customHeight="1">
      <c r="A11" s="152" t="s">
        <v>162</v>
      </c>
      <c r="B11" s="157"/>
      <c r="C11" s="157"/>
      <c r="D11" s="165"/>
      <c r="E11" s="119">
        <v>0</v>
      </c>
      <c r="G11" s="154" t="s">
        <v>35</v>
      </c>
      <c r="H11" s="119">
        <v>0</v>
      </c>
      <c r="I11" s="517"/>
      <c r="J11" s="517"/>
    </row>
    <row r="12" spans="1:10" ht="12.75" customHeight="1">
      <c r="A12" s="184" t="s">
        <v>128</v>
      </c>
      <c r="B12" s="185"/>
      <c r="C12" s="157"/>
      <c r="D12" s="165"/>
      <c r="E12" s="119">
        <v>0</v>
      </c>
      <c r="G12" s="154" t="s">
        <v>170</v>
      </c>
      <c r="H12" s="119">
        <v>0</v>
      </c>
      <c r="I12" s="517"/>
      <c r="J12" s="517"/>
    </row>
    <row r="13" spans="1:10" ht="12.75" customHeight="1">
      <c r="A13" s="184" t="s">
        <v>163</v>
      </c>
      <c r="B13" s="185"/>
      <c r="C13" s="157"/>
      <c r="D13" s="165"/>
      <c r="E13" s="119">
        <v>0</v>
      </c>
      <c r="G13" s="155"/>
      <c r="H13" s="209">
        <f>SUM(H9:H12)</f>
        <v>0</v>
      </c>
      <c r="I13" s="517"/>
      <c r="J13" s="517"/>
    </row>
    <row r="14" spans="1:10" ht="12.75" customHeight="1">
      <c r="A14" s="184" t="s">
        <v>82</v>
      </c>
      <c r="B14" s="185"/>
      <c r="C14" s="157"/>
      <c r="D14" s="165"/>
      <c r="E14" s="148">
        <v>0</v>
      </c>
      <c r="G14" s="152"/>
      <c r="H14" s="208"/>
      <c r="I14" s="517"/>
      <c r="J14" s="517"/>
    </row>
    <row r="15" spans="1:10" ht="15.75">
      <c r="A15" s="184" t="s">
        <v>118</v>
      </c>
      <c r="B15" s="185"/>
      <c r="C15" s="157"/>
      <c r="D15" s="165"/>
      <c r="E15" s="119">
        <v>0</v>
      </c>
      <c r="F15" s="19"/>
      <c r="G15" s="153" t="s">
        <v>109</v>
      </c>
      <c r="H15" s="208"/>
      <c r="I15" s="517"/>
      <c r="J15" s="517"/>
    </row>
    <row r="16" spans="1:10" ht="15">
      <c r="A16" s="184" t="s">
        <v>118</v>
      </c>
      <c r="B16" s="185"/>
      <c r="C16" s="157"/>
      <c r="D16" s="165"/>
      <c r="E16" s="119">
        <v>0</v>
      </c>
      <c r="F16" s="19"/>
      <c r="G16" s="154" t="s">
        <v>36</v>
      </c>
      <c r="H16" s="119">
        <v>0</v>
      </c>
      <c r="I16" s="517"/>
      <c r="J16" s="517"/>
    </row>
    <row r="17" spans="1:10" ht="16.5" customHeight="1">
      <c r="A17" s="184" t="s">
        <v>118</v>
      </c>
      <c r="B17" s="157"/>
      <c r="C17" s="157"/>
      <c r="D17" s="165"/>
      <c r="E17" s="119">
        <v>0</v>
      </c>
      <c r="F17" s="19"/>
      <c r="G17" s="154" t="s">
        <v>168</v>
      </c>
      <c r="H17" s="119">
        <v>0</v>
      </c>
      <c r="I17" s="517"/>
      <c r="J17" s="517"/>
    </row>
    <row r="18" spans="1:10" ht="12.75" customHeight="1">
      <c r="A18" s="152" t="s">
        <v>19</v>
      </c>
      <c r="B18" s="157"/>
      <c r="C18" s="157"/>
      <c r="D18" s="165"/>
      <c r="E18" s="168">
        <f>E11+E12+E13-E14+E15+E16+E17</f>
        <v>0</v>
      </c>
      <c r="F18" s="19"/>
      <c r="G18" s="154" t="s">
        <v>171</v>
      </c>
      <c r="H18" s="119">
        <v>0</v>
      </c>
      <c r="I18" s="517"/>
      <c r="J18" s="517"/>
    </row>
    <row r="19" spans="1:10" ht="12.75" customHeight="1">
      <c r="A19" s="152" t="s">
        <v>126</v>
      </c>
      <c r="B19" s="157"/>
      <c r="C19" s="157"/>
      <c r="D19" s="165"/>
      <c r="E19" s="182">
        <v>0</v>
      </c>
      <c r="G19" s="154" t="s">
        <v>172</v>
      </c>
      <c r="H19" s="210">
        <f>SUM(H16:H18)</f>
        <v>0</v>
      </c>
      <c r="I19" s="517"/>
      <c r="J19" s="517"/>
    </row>
    <row r="20" spans="1:10" ht="12.75" customHeight="1">
      <c r="A20" s="152" t="s">
        <v>100</v>
      </c>
      <c r="B20" s="157"/>
      <c r="C20" s="157"/>
      <c r="D20" s="165"/>
      <c r="E20" s="168">
        <f>E18*E19</f>
        <v>0</v>
      </c>
      <c r="G20" s="156"/>
      <c r="H20" s="44"/>
      <c r="I20" s="517"/>
      <c r="J20" s="517"/>
    </row>
    <row r="21" spans="1:10" ht="12.75" customHeight="1">
      <c r="A21" s="152"/>
      <c r="B21" s="157"/>
      <c r="C21" s="157"/>
      <c r="D21" s="165"/>
      <c r="E21" s="193"/>
      <c r="G21" s="156"/>
      <c r="H21" s="44"/>
      <c r="I21" s="517"/>
      <c r="J21" s="517"/>
    </row>
    <row r="22" spans="1:10" ht="12.75" customHeight="1">
      <c r="A22" s="192" t="s">
        <v>164</v>
      </c>
      <c r="B22" s="157"/>
      <c r="C22" s="157"/>
      <c r="D22" s="165"/>
      <c r="E22" s="168">
        <f>E9+E20</f>
        <v>0</v>
      </c>
      <c r="G22" s="156"/>
      <c r="H22" s="44"/>
      <c r="I22" s="517"/>
      <c r="J22" s="517"/>
    </row>
    <row r="23" spans="1:10" ht="15.75" customHeight="1">
      <c r="A23" s="152" t="s">
        <v>129</v>
      </c>
      <c r="B23" s="157"/>
      <c r="C23" s="157"/>
      <c r="D23" s="165"/>
      <c r="E23" s="191">
        <v>0</v>
      </c>
      <c r="F23" s="123"/>
      <c r="G23" s="295" t="s">
        <v>38</v>
      </c>
      <c r="H23" s="211">
        <f>_xlfn.IFERROR((SUM(H13/H19)),"")</f>
      </c>
      <c r="I23" s="517"/>
      <c r="J23" s="517"/>
    </row>
    <row r="24" spans="1:10" ht="15">
      <c r="A24" s="186" t="s">
        <v>2</v>
      </c>
      <c r="B24" s="187"/>
      <c r="C24" s="187"/>
      <c r="D24" s="166"/>
      <c r="E24" s="168">
        <f>IF(E23=0,0,E22/E23)</f>
        <v>0</v>
      </c>
      <c r="G24" s="296" t="s">
        <v>63</v>
      </c>
      <c r="H24" s="211">
        <f>_xlfn.IFERROR((SUM(H9:H12)-H11)/SUM(H16:H18),"")</f>
      </c>
      <c r="I24" s="517"/>
      <c r="J24" s="517"/>
    </row>
    <row r="25" ht="15"/>
    <row r="26" ht="15"/>
    <row r="27" spans="1:10" ht="15.75" thickBot="1">
      <c r="A27" s="289" t="s">
        <v>165</v>
      </c>
      <c r="B27" s="290"/>
      <c r="C27" s="291" t="s">
        <v>132</v>
      </c>
      <c r="D27" s="511" t="s">
        <v>133</v>
      </c>
      <c r="E27" s="512"/>
      <c r="G27" s="292" t="s">
        <v>119</v>
      </c>
      <c r="H27" s="291" t="s">
        <v>120</v>
      </c>
      <c r="I27" s="293" t="s">
        <v>120</v>
      </c>
      <c r="J27" s="294" t="s">
        <v>120</v>
      </c>
    </row>
    <row r="28" spans="1:10" ht="15.75" thickBot="1">
      <c r="A28" s="152"/>
      <c r="B28" s="157"/>
      <c r="C28" s="171" t="s">
        <v>9</v>
      </c>
      <c r="D28" s="158"/>
      <c r="E28" s="188" t="s">
        <v>9</v>
      </c>
      <c r="G28" s="194"/>
      <c r="H28" s="200" t="s">
        <v>9</v>
      </c>
      <c r="I28" s="200" t="s">
        <v>9</v>
      </c>
      <c r="J28" s="200" t="s">
        <v>9</v>
      </c>
    </row>
    <row r="29" spans="1:10" ht="15.75">
      <c r="A29" s="159"/>
      <c r="B29" s="160"/>
      <c r="C29" s="44"/>
      <c r="D29" s="158"/>
      <c r="E29" s="151"/>
      <c r="G29" s="513" t="s">
        <v>131</v>
      </c>
      <c r="H29" s="336"/>
      <c r="I29" s="336"/>
      <c r="J29" s="337"/>
    </row>
    <row r="30" spans="1:10" ht="15">
      <c r="A30" s="161" t="s">
        <v>111</v>
      </c>
      <c r="B30" s="162"/>
      <c r="C30" s="119">
        <v>0</v>
      </c>
      <c r="D30" s="158"/>
      <c r="E30" s="170">
        <f>_xlfn.IFERROR((IF(E28=0,0,C30/E28)),0)</f>
        <v>0</v>
      </c>
      <c r="G30" s="513"/>
      <c r="H30" s="201"/>
      <c r="I30" s="201"/>
      <c r="J30" s="201"/>
    </row>
    <row r="31" spans="1:10" ht="15">
      <c r="A31" s="161" t="s">
        <v>45</v>
      </c>
      <c r="B31" s="162"/>
      <c r="C31" s="168"/>
      <c r="D31" s="158"/>
      <c r="E31" s="170" t="s">
        <v>9</v>
      </c>
      <c r="G31" s="152"/>
      <c r="H31" s="202"/>
      <c r="I31" s="202"/>
      <c r="J31" s="203"/>
    </row>
    <row r="32" spans="1:10" ht="15">
      <c r="A32" s="163" t="s">
        <v>112</v>
      </c>
      <c r="B32" s="148">
        <v>0</v>
      </c>
      <c r="C32" s="212"/>
      <c r="D32" s="158"/>
      <c r="E32" s="170" t="s">
        <v>9</v>
      </c>
      <c r="G32" s="152"/>
      <c r="H32" s="202"/>
      <c r="I32" s="202"/>
      <c r="J32" s="203"/>
    </row>
    <row r="33" spans="1:10" ht="15">
      <c r="A33" s="163" t="s">
        <v>140</v>
      </c>
      <c r="B33" s="148">
        <v>0</v>
      </c>
      <c r="C33" s="169">
        <f>B32+B33</f>
        <v>0</v>
      </c>
      <c r="D33" s="164"/>
      <c r="E33" s="169">
        <f>_xlfn.IFERROR((IF(E28=0,0,C33/E28)),0)</f>
        <v>0</v>
      </c>
      <c r="G33" s="195" t="s">
        <v>121</v>
      </c>
      <c r="H33" s="204"/>
      <c r="I33" s="204"/>
      <c r="J33" s="204"/>
    </row>
    <row r="34" spans="1:10" ht="15">
      <c r="A34" s="161" t="s">
        <v>113</v>
      </c>
      <c r="B34" s="162"/>
      <c r="C34" s="168">
        <f>C30-C33</f>
        <v>0</v>
      </c>
      <c r="D34" s="158"/>
      <c r="E34" s="170">
        <f>_xlfn.IFERROR((IF(E28=0,0,C34/E28)),0)</f>
        <v>0</v>
      </c>
      <c r="G34" s="196" t="s">
        <v>122</v>
      </c>
      <c r="H34" s="170">
        <f>H30-H33</f>
        <v>0</v>
      </c>
      <c r="I34" s="170">
        <f>I30-I33</f>
        <v>0</v>
      </c>
      <c r="J34" s="170">
        <f>J30-J33</f>
        <v>0</v>
      </c>
    </row>
    <row r="35" spans="5:10" ht="15">
      <c r="E35" s="167"/>
      <c r="G35" s="152"/>
      <c r="H35" s="202"/>
      <c r="I35" s="202"/>
      <c r="J35" s="203"/>
    </row>
    <row r="36" spans="1:10" ht="15">
      <c r="A36" s="509" t="s">
        <v>166</v>
      </c>
      <c r="B36" s="510"/>
      <c r="C36" s="287" t="s">
        <v>123</v>
      </c>
      <c r="D36" s="288"/>
      <c r="E36" s="287" t="s">
        <v>124</v>
      </c>
      <c r="G36" s="286" t="s">
        <v>169</v>
      </c>
      <c r="H36" s="286"/>
      <c r="I36" s="286"/>
      <c r="J36" s="286"/>
    </row>
    <row r="37" spans="2:10" ht="15">
      <c r="B37" s="155" t="s">
        <v>141</v>
      </c>
      <c r="C37" s="119">
        <v>0</v>
      </c>
      <c r="D37" s="158"/>
      <c r="E37" s="168">
        <f>_xlfn.IFERROR((IF(E28=0,0,C37/E$28)),0)</f>
        <v>0</v>
      </c>
      <c r="G37" s="197" t="s">
        <v>141</v>
      </c>
      <c r="H37" s="201">
        <v>0</v>
      </c>
      <c r="I37" s="201">
        <v>0</v>
      </c>
      <c r="J37" s="201">
        <v>0</v>
      </c>
    </row>
    <row r="38" spans="2:10" ht="15">
      <c r="B38" s="155" t="s">
        <v>115</v>
      </c>
      <c r="C38" s="119">
        <v>0</v>
      </c>
      <c r="D38" s="158"/>
      <c r="E38" s="168">
        <f>_xlfn.IFERROR((IF(E28=0,0,C38/E$28)),0)</f>
        <v>0</v>
      </c>
      <c r="G38" s="198" t="s">
        <v>115</v>
      </c>
      <c r="H38" s="201">
        <v>0</v>
      </c>
      <c r="I38" s="201">
        <v>0</v>
      </c>
      <c r="J38" s="205">
        <v>0</v>
      </c>
    </row>
    <row r="39" spans="2:10" ht="15">
      <c r="B39" s="155" t="s">
        <v>114</v>
      </c>
      <c r="C39" s="119">
        <v>0</v>
      </c>
      <c r="D39" s="158"/>
      <c r="E39" s="168">
        <f>_xlfn.IFERROR((IF(E28=0,0,C39/E$28)),0)</f>
        <v>0</v>
      </c>
      <c r="G39" s="198" t="s">
        <v>114</v>
      </c>
      <c r="H39" s="201">
        <v>0</v>
      </c>
      <c r="I39" s="201">
        <v>0</v>
      </c>
      <c r="J39" s="205">
        <v>0</v>
      </c>
    </row>
    <row r="40" spans="2:10" ht="15">
      <c r="B40" s="155" t="s">
        <v>116</v>
      </c>
      <c r="C40" s="119">
        <v>0</v>
      </c>
      <c r="D40" s="158"/>
      <c r="E40" s="168">
        <f>_xlfn.IFERROR((IF(E28=0,0,C40/E$28)),0)</f>
        <v>0</v>
      </c>
      <c r="G40" s="198" t="s">
        <v>116</v>
      </c>
      <c r="H40" s="201"/>
      <c r="I40" s="201"/>
      <c r="J40" s="205"/>
    </row>
    <row r="41" spans="2:10" ht="15">
      <c r="B41" s="155" t="s">
        <v>117</v>
      </c>
      <c r="C41" s="119">
        <v>0</v>
      </c>
      <c r="D41" s="165"/>
      <c r="E41" s="168">
        <f>_xlfn.IFERROR((IF(E28=0,0,C41/E$28)),0)</f>
        <v>0</v>
      </c>
      <c r="G41" s="198" t="s">
        <v>130</v>
      </c>
      <c r="H41" s="201"/>
      <c r="I41" s="201"/>
      <c r="J41" s="205"/>
    </row>
    <row r="42" spans="1:10" ht="15">
      <c r="A42" s="155" t="s">
        <v>118</v>
      </c>
      <c r="B42" s="189"/>
      <c r="C42" s="119">
        <v>0</v>
      </c>
      <c r="D42" s="165"/>
      <c r="E42" s="168">
        <f>_xlfn.IFERROR((IF(E28=0,0,C42/E$28)),0)</f>
        <v>0</v>
      </c>
      <c r="G42" s="198" t="s">
        <v>118</v>
      </c>
      <c r="H42" s="201"/>
      <c r="I42" s="201"/>
      <c r="J42" s="205"/>
    </row>
    <row r="43" spans="1:10" ht="15">
      <c r="A43" s="155" t="s">
        <v>118</v>
      </c>
      <c r="B43" s="189"/>
      <c r="C43" s="119">
        <v>0</v>
      </c>
      <c r="D43" s="165"/>
      <c r="E43" s="168">
        <f>_xlfn.IFERROR((IF(E28=0,0,C43/E$28)),0)</f>
        <v>0</v>
      </c>
      <c r="G43" s="199" t="s">
        <v>118</v>
      </c>
      <c r="H43" s="201"/>
      <c r="I43" s="201"/>
      <c r="J43" s="205"/>
    </row>
    <row r="44" ht="15"/>
    <row r="45" spans="1:10" ht="15.75" thickBot="1">
      <c r="A45" s="530" t="s">
        <v>106</v>
      </c>
      <c r="B45" s="530"/>
      <c r="C45" s="530"/>
      <c r="D45" s="530"/>
      <c r="E45" s="530"/>
      <c r="F45" s="530"/>
      <c r="G45" s="520"/>
      <c r="H45" s="520"/>
      <c r="I45" s="520"/>
      <c r="J45" s="520"/>
    </row>
    <row r="46" spans="1:10" ht="15" customHeight="1">
      <c r="A46" s="521" t="s">
        <v>134</v>
      </c>
      <c r="B46" s="522"/>
      <c r="C46" s="522"/>
      <c r="D46" s="522"/>
      <c r="E46" s="522"/>
      <c r="F46" s="522"/>
      <c r="G46" s="522"/>
      <c r="H46" s="522"/>
      <c r="I46" s="522"/>
      <c r="J46" s="523"/>
    </row>
    <row r="47" spans="1:10" ht="15">
      <c r="A47" s="524"/>
      <c r="B47" s="525"/>
      <c r="C47" s="525"/>
      <c r="D47" s="525"/>
      <c r="E47" s="525"/>
      <c r="F47" s="525"/>
      <c r="G47" s="525"/>
      <c r="H47" s="525"/>
      <c r="I47" s="525"/>
      <c r="J47" s="526"/>
    </row>
    <row r="48" spans="1:10" ht="15">
      <c r="A48" s="524"/>
      <c r="B48" s="525"/>
      <c r="C48" s="525"/>
      <c r="D48" s="525"/>
      <c r="E48" s="525"/>
      <c r="F48" s="525"/>
      <c r="G48" s="525"/>
      <c r="H48" s="525"/>
      <c r="I48" s="525"/>
      <c r="J48" s="526"/>
    </row>
    <row r="49" spans="1:10" ht="15">
      <c r="A49" s="524"/>
      <c r="B49" s="525"/>
      <c r="C49" s="525"/>
      <c r="D49" s="525"/>
      <c r="E49" s="525"/>
      <c r="F49" s="525"/>
      <c r="G49" s="525"/>
      <c r="H49" s="525"/>
      <c r="I49" s="525"/>
      <c r="J49" s="526"/>
    </row>
    <row r="50" spans="1:10" ht="15">
      <c r="A50" s="524"/>
      <c r="B50" s="525"/>
      <c r="C50" s="525"/>
      <c r="D50" s="525"/>
      <c r="E50" s="525"/>
      <c r="F50" s="525"/>
      <c r="G50" s="525"/>
      <c r="H50" s="525"/>
      <c r="I50" s="525"/>
      <c r="J50" s="526"/>
    </row>
    <row r="51" spans="1:10" ht="15">
      <c r="A51" s="524"/>
      <c r="B51" s="525"/>
      <c r="C51" s="525"/>
      <c r="D51" s="525"/>
      <c r="E51" s="525"/>
      <c r="F51" s="525"/>
      <c r="G51" s="525"/>
      <c r="H51" s="525"/>
      <c r="I51" s="525"/>
      <c r="J51" s="526"/>
    </row>
    <row r="52" spans="1:10" ht="15">
      <c r="A52" s="524"/>
      <c r="B52" s="525"/>
      <c r="C52" s="525"/>
      <c r="D52" s="525"/>
      <c r="E52" s="525"/>
      <c r="F52" s="525"/>
      <c r="G52" s="525"/>
      <c r="H52" s="525"/>
      <c r="I52" s="525"/>
      <c r="J52" s="526"/>
    </row>
    <row r="53" spans="1:10" ht="15">
      <c r="A53" s="524"/>
      <c r="B53" s="525"/>
      <c r="C53" s="525"/>
      <c r="D53" s="525"/>
      <c r="E53" s="525"/>
      <c r="F53" s="525"/>
      <c r="G53" s="525"/>
      <c r="H53" s="525"/>
      <c r="I53" s="525"/>
      <c r="J53" s="526"/>
    </row>
    <row r="54" spans="1:10" ht="15">
      <c r="A54" s="524"/>
      <c r="B54" s="525"/>
      <c r="C54" s="525"/>
      <c r="D54" s="525"/>
      <c r="E54" s="525"/>
      <c r="F54" s="525"/>
      <c r="G54" s="525"/>
      <c r="H54" s="525"/>
      <c r="I54" s="525"/>
      <c r="J54" s="526"/>
    </row>
    <row r="55" spans="1:10" ht="15">
      <c r="A55" s="524"/>
      <c r="B55" s="525"/>
      <c r="C55" s="525"/>
      <c r="D55" s="525"/>
      <c r="E55" s="525"/>
      <c r="F55" s="525"/>
      <c r="G55" s="525"/>
      <c r="H55" s="525"/>
      <c r="I55" s="525"/>
      <c r="J55" s="526"/>
    </row>
    <row r="56" spans="1:10" ht="15">
      <c r="A56" s="524"/>
      <c r="B56" s="525"/>
      <c r="C56" s="525"/>
      <c r="D56" s="525"/>
      <c r="E56" s="525"/>
      <c r="F56" s="525"/>
      <c r="G56" s="525"/>
      <c r="H56" s="525"/>
      <c r="I56" s="525"/>
      <c r="J56" s="526"/>
    </row>
    <row r="57" spans="1:10" ht="15">
      <c r="A57" s="524"/>
      <c r="B57" s="525"/>
      <c r="C57" s="525"/>
      <c r="D57" s="525"/>
      <c r="E57" s="525"/>
      <c r="F57" s="525"/>
      <c r="G57" s="525"/>
      <c r="H57" s="525"/>
      <c r="I57" s="525"/>
      <c r="J57" s="526"/>
    </row>
    <row r="58" spans="1:10" ht="15.75" thickBot="1">
      <c r="A58" s="527"/>
      <c r="B58" s="528"/>
      <c r="C58" s="528"/>
      <c r="D58" s="528"/>
      <c r="E58" s="528"/>
      <c r="F58" s="528"/>
      <c r="G58" s="528"/>
      <c r="H58" s="528"/>
      <c r="I58" s="528"/>
      <c r="J58" s="529"/>
    </row>
    <row r="59" ht="15"/>
    <row r="60" spans="1:7" ht="15">
      <c r="A60" s="133"/>
      <c r="B60" s="133"/>
      <c r="C60" s="133"/>
      <c r="D60" s="149"/>
      <c r="E60" s="149"/>
      <c r="F60" s="133"/>
      <c r="G60" s="133"/>
    </row>
    <row r="61" ht="15"/>
    <row r="62" ht="15"/>
    <row r="63" ht="15"/>
  </sheetData>
  <sheetProtection password="DA43" sheet="1" objects="1" selectLockedCells="1"/>
  <mergeCells count="15">
    <mergeCell ref="I4:J4"/>
    <mergeCell ref="I7:J24"/>
    <mergeCell ref="I6:J6"/>
    <mergeCell ref="G45:J45"/>
    <mergeCell ref="A46:J58"/>
    <mergeCell ref="A45:B45"/>
    <mergeCell ref="C45:D45"/>
    <mergeCell ref="E45:F45"/>
    <mergeCell ref="C1:F2"/>
    <mergeCell ref="A6:D6"/>
    <mergeCell ref="A4:H4"/>
    <mergeCell ref="A5:H5"/>
    <mergeCell ref="A36:B36"/>
    <mergeCell ref="D27:E27"/>
    <mergeCell ref="G29:G30"/>
  </mergeCells>
  <printOptions/>
  <pageMargins left="0.7" right="0.7" top="0.75" bottom="0.75" header="0.3" footer="0.3"/>
  <pageSetup horizontalDpi="600" verticalDpi="600" orientation="landscape" scale="53" r:id="rId4"/>
  <drawing r:id="rId3"/>
  <legacyDrawing r:id="rId2"/>
</worksheet>
</file>

<file path=xl/worksheets/sheet4.xml><?xml version="1.0" encoding="utf-8"?>
<worksheet xmlns="http://schemas.openxmlformats.org/spreadsheetml/2006/main" xmlns:r="http://schemas.openxmlformats.org/officeDocument/2006/relationships">
  <sheetPr codeName="Sheet1"/>
  <dimension ref="A2:O39"/>
  <sheetViews>
    <sheetView showGridLines="0" workbookViewId="0" topLeftCell="A1">
      <selection activeCell="B4" sqref="B4:F4"/>
    </sheetView>
  </sheetViews>
  <sheetFormatPr defaultColWidth="8.7109375" defaultRowHeight="12.75"/>
  <cols>
    <col min="1" max="2" width="16.7109375" style="0" customWidth="1"/>
    <col min="3" max="3" width="3.421875" style="0" customWidth="1"/>
    <col min="4" max="4" width="12.7109375" style="0" bestFit="1" customWidth="1"/>
    <col min="5" max="5" width="3.7109375" style="0" customWidth="1"/>
    <col min="6" max="6" width="18.57421875" style="0" bestFit="1" customWidth="1"/>
    <col min="7" max="7" width="3.7109375" style="0" customWidth="1"/>
    <col min="8" max="8" width="11.421875" style="0" customWidth="1"/>
    <col min="9" max="9" width="4.28125" style="0" customWidth="1"/>
    <col min="10" max="10" width="19.28125" style="0" bestFit="1" customWidth="1"/>
    <col min="11" max="11" width="3.7109375" style="0" customWidth="1"/>
    <col min="12" max="12" width="13.7109375" style="0" bestFit="1" customWidth="1"/>
    <col min="13" max="13" width="4.7109375" style="0" customWidth="1"/>
  </cols>
  <sheetData>
    <row r="2" spans="1:13" ht="51.75" customHeight="1">
      <c r="A2" s="83"/>
      <c r="B2" s="83"/>
      <c r="C2" s="83"/>
      <c r="D2" s="83"/>
      <c r="E2" s="83"/>
      <c r="F2" s="83"/>
      <c r="G2" s="83"/>
      <c r="H2" s="531"/>
      <c r="I2" s="531"/>
      <c r="J2" s="531"/>
      <c r="K2" s="531"/>
      <c r="L2" s="531"/>
      <c r="M2" s="83"/>
    </row>
    <row r="3" spans="1:13" ht="49.5" customHeight="1" thickBot="1">
      <c r="A3" s="538" t="s">
        <v>176</v>
      </c>
      <c r="B3" s="538"/>
      <c r="C3" s="538"/>
      <c r="D3" s="538"/>
      <c r="E3" s="538"/>
      <c r="F3" s="538"/>
      <c r="G3" s="538"/>
      <c r="H3" s="538"/>
      <c r="I3" s="538"/>
      <c r="J3" s="538"/>
      <c r="K3" s="538"/>
      <c r="L3" s="538"/>
      <c r="M3" s="83"/>
    </row>
    <row r="4" spans="1:15" ht="18" customHeight="1">
      <c r="A4" s="299" t="s">
        <v>39</v>
      </c>
      <c r="B4" s="532" t="s">
        <v>9</v>
      </c>
      <c r="C4" s="533"/>
      <c r="D4" s="533"/>
      <c r="E4" s="533"/>
      <c r="F4" s="534"/>
      <c r="G4" s="300"/>
      <c r="H4" s="300"/>
      <c r="I4" s="300"/>
      <c r="J4" s="300"/>
      <c r="K4" s="300"/>
      <c r="L4" s="301"/>
      <c r="M4" s="172"/>
      <c r="N4" s="11"/>
      <c r="O4" s="11"/>
    </row>
    <row r="5" spans="1:15" ht="18" customHeight="1" thickBot="1">
      <c r="A5" s="302" t="s">
        <v>40</v>
      </c>
      <c r="B5" s="535" t="s">
        <v>9</v>
      </c>
      <c r="C5" s="536"/>
      <c r="D5" s="536"/>
      <c r="E5" s="536"/>
      <c r="F5" s="537"/>
      <c r="G5" s="172"/>
      <c r="H5" s="172"/>
      <c r="I5" s="172"/>
      <c r="J5" s="172"/>
      <c r="K5" s="172"/>
      <c r="L5" s="303"/>
      <c r="M5" s="172"/>
      <c r="N5" s="11"/>
      <c r="O5" s="11"/>
    </row>
    <row r="6" spans="1:15" ht="12.75" customHeight="1" thickBot="1">
      <c r="A6" s="304"/>
      <c r="B6" s="305"/>
      <c r="C6" s="306"/>
      <c r="D6" s="306"/>
      <c r="E6" s="305"/>
      <c r="F6" s="306"/>
      <c r="G6" s="305"/>
      <c r="H6" s="305"/>
      <c r="I6" s="305"/>
      <c r="J6" s="305"/>
      <c r="K6" s="305"/>
      <c r="L6" s="307"/>
      <c r="M6" s="172"/>
      <c r="N6" s="11"/>
      <c r="O6" s="11"/>
    </row>
    <row r="7" spans="1:15" ht="12.75">
      <c r="A7" s="217"/>
      <c r="B7" s="298" t="s">
        <v>12</v>
      </c>
      <c r="C7" s="172"/>
      <c r="D7" s="172"/>
      <c r="E7" s="172"/>
      <c r="F7" s="264" t="s">
        <v>12</v>
      </c>
      <c r="G7" s="172"/>
      <c r="H7" s="172"/>
      <c r="I7" s="172"/>
      <c r="J7" s="264" t="s">
        <v>76</v>
      </c>
      <c r="K7" s="172"/>
      <c r="L7" s="301"/>
      <c r="M7" s="172"/>
      <c r="N7" s="11"/>
      <c r="O7" s="11"/>
    </row>
    <row r="8" spans="1:15" ht="17.25" customHeight="1">
      <c r="A8" s="215"/>
      <c r="B8" s="232" t="s">
        <v>9</v>
      </c>
      <c r="C8" s="174"/>
      <c r="D8" s="174"/>
      <c r="E8" s="174"/>
      <c r="F8" s="230" t="s">
        <v>9</v>
      </c>
      <c r="G8" s="174"/>
      <c r="H8" s="174"/>
      <c r="I8" s="174"/>
      <c r="J8" s="233" t="s">
        <v>9</v>
      </c>
      <c r="K8" s="174"/>
      <c r="L8" s="308"/>
      <c r="M8" s="172"/>
      <c r="N8" s="11"/>
      <c r="O8" s="11"/>
    </row>
    <row r="9" spans="1:13" ht="12.75">
      <c r="A9" s="216"/>
      <c r="B9" s="223"/>
      <c r="C9" s="83"/>
      <c r="D9" s="83"/>
      <c r="E9" s="83"/>
      <c r="F9" s="223"/>
      <c r="G9" s="83"/>
      <c r="H9" s="83"/>
      <c r="I9" s="83"/>
      <c r="J9" s="223"/>
      <c r="K9" s="83"/>
      <c r="L9" s="309"/>
      <c r="M9" s="83"/>
    </row>
    <row r="10" spans="1:15" ht="12.75" customHeight="1">
      <c r="A10" s="313" t="s">
        <v>41</v>
      </c>
      <c r="B10" s="314" t="s">
        <v>42</v>
      </c>
      <c r="C10" s="315"/>
      <c r="D10" s="315"/>
      <c r="E10" s="315"/>
      <c r="F10" s="315"/>
      <c r="G10" s="315"/>
      <c r="H10" s="315"/>
      <c r="I10" s="315"/>
      <c r="J10" s="315"/>
      <c r="K10" s="315"/>
      <c r="L10" s="316"/>
      <c r="M10" s="172"/>
      <c r="N10" s="11"/>
      <c r="O10" s="11"/>
    </row>
    <row r="11" spans="1:15" ht="12.75" customHeight="1" thickBot="1">
      <c r="A11" s="317"/>
      <c r="B11" s="314" t="s">
        <v>174</v>
      </c>
      <c r="C11" s="315"/>
      <c r="D11" s="315"/>
      <c r="E11" s="315"/>
      <c r="F11" s="315"/>
      <c r="G11" s="315"/>
      <c r="H11" s="315"/>
      <c r="I11" s="315"/>
      <c r="J11" s="315"/>
      <c r="K11" s="315"/>
      <c r="L11" s="316"/>
      <c r="M11" s="172"/>
      <c r="N11" s="11"/>
      <c r="O11" s="11"/>
    </row>
    <row r="12" spans="1:15" ht="15">
      <c r="A12" s="218"/>
      <c r="B12" s="335"/>
      <c r="C12" s="334"/>
      <c r="D12" s="334"/>
      <c r="E12" s="334"/>
      <c r="F12" s="335"/>
      <c r="G12" s="174"/>
      <c r="H12" s="172"/>
      <c r="I12" s="174"/>
      <c r="J12" s="229">
        <v>0</v>
      </c>
      <c r="K12" s="174"/>
      <c r="L12" s="310" t="s">
        <v>139</v>
      </c>
      <c r="M12" s="172"/>
      <c r="N12" s="11"/>
      <c r="O12" s="11"/>
    </row>
    <row r="13" spans="1:15" ht="15">
      <c r="A13" s="219"/>
      <c r="B13" s="224"/>
      <c r="C13" s="174"/>
      <c r="D13" s="174"/>
      <c r="E13" s="174"/>
      <c r="F13" s="224"/>
      <c r="G13" s="174"/>
      <c r="H13" s="172"/>
      <c r="I13" s="174"/>
      <c r="J13" s="230">
        <v>0</v>
      </c>
      <c r="K13" s="174"/>
      <c r="L13" s="310" t="s">
        <v>125</v>
      </c>
      <c r="M13" s="172"/>
      <c r="N13" s="11"/>
      <c r="O13" s="11"/>
    </row>
    <row r="14" spans="1:15" ht="15">
      <c r="A14" s="219" t="s">
        <v>41</v>
      </c>
      <c r="B14" s="227"/>
      <c r="C14" s="174"/>
      <c r="D14" s="175">
        <v>1</v>
      </c>
      <c r="E14" s="174"/>
      <c r="F14" s="227"/>
      <c r="G14" s="174"/>
      <c r="H14" s="175">
        <v>1</v>
      </c>
      <c r="I14" s="174"/>
      <c r="J14" s="180">
        <f>_xlfn.IFERROR((SUM(J12/J13)*12),0)</f>
        <v>0</v>
      </c>
      <c r="K14" s="174"/>
      <c r="L14" s="311">
        <v>1</v>
      </c>
      <c r="M14" s="172"/>
      <c r="N14" s="11"/>
      <c r="O14" s="11"/>
    </row>
    <row r="15" spans="1:15" ht="15">
      <c r="A15" s="219" t="s">
        <v>91</v>
      </c>
      <c r="B15" s="224"/>
      <c r="C15" s="174"/>
      <c r="D15" s="220"/>
      <c r="E15" s="220" t="s">
        <v>43</v>
      </c>
      <c r="F15" s="176" t="str">
        <f>IF(MIN(B14,F14)&lt;=0,"N/A",(SUM(F14-B14)/B14))</f>
        <v>N/A</v>
      </c>
      <c r="G15" s="174" t="s">
        <v>44</v>
      </c>
      <c r="H15" s="220"/>
      <c r="I15" s="220" t="s">
        <v>43</v>
      </c>
      <c r="J15" s="176" t="str">
        <f>IF(MIN(F14,J14)&lt;=0,"N/A",(SUM(J14-F14)/F14))</f>
        <v>N/A</v>
      </c>
      <c r="K15" s="174" t="s">
        <v>44</v>
      </c>
      <c r="L15" s="308"/>
      <c r="M15" s="172"/>
      <c r="N15" s="11"/>
      <c r="O15" s="11"/>
    </row>
    <row r="16" spans="1:15" ht="12.75">
      <c r="A16" s="215"/>
      <c r="B16" s="224"/>
      <c r="C16" s="174"/>
      <c r="D16" s="174"/>
      <c r="E16" s="174"/>
      <c r="F16" s="224"/>
      <c r="G16" s="174"/>
      <c r="H16" s="174"/>
      <c r="I16" s="174"/>
      <c r="J16" s="174"/>
      <c r="K16" s="174"/>
      <c r="L16" s="308"/>
      <c r="M16" s="172"/>
      <c r="N16" s="11"/>
      <c r="O16" s="11"/>
    </row>
    <row r="17" spans="1:15" ht="12.75">
      <c r="A17" s="318" t="s">
        <v>45</v>
      </c>
      <c r="B17" s="314" t="s">
        <v>61</v>
      </c>
      <c r="C17" s="314"/>
      <c r="D17" s="314"/>
      <c r="E17" s="314"/>
      <c r="F17" s="314"/>
      <c r="G17" s="314"/>
      <c r="H17" s="314"/>
      <c r="I17" s="314"/>
      <c r="J17" s="314"/>
      <c r="K17" s="314"/>
      <c r="L17" s="319"/>
      <c r="M17" s="172"/>
      <c r="N17" s="11"/>
      <c r="O17" s="11"/>
    </row>
    <row r="18" spans="1:15" ht="13.5" thickBot="1">
      <c r="A18" s="320"/>
      <c r="B18" s="314" t="s">
        <v>175</v>
      </c>
      <c r="C18" s="314"/>
      <c r="D18" s="314"/>
      <c r="E18" s="314"/>
      <c r="F18" s="314"/>
      <c r="G18" s="314"/>
      <c r="H18" s="314"/>
      <c r="I18" s="314"/>
      <c r="J18" s="314"/>
      <c r="K18" s="314"/>
      <c r="L18" s="319"/>
      <c r="M18" s="172"/>
      <c r="N18" s="11"/>
      <c r="O18" s="11"/>
    </row>
    <row r="19" spans="1:15" ht="15">
      <c r="A19" s="215"/>
      <c r="B19" s="333"/>
      <c r="C19" s="334"/>
      <c r="D19" s="334"/>
      <c r="E19" s="334"/>
      <c r="F19" s="335"/>
      <c r="G19" s="174"/>
      <c r="H19" s="174"/>
      <c r="I19" s="174"/>
      <c r="J19" s="231">
        <v>0</v>
      </c>
      <c r="K19" s="174"/>
      <c r="L19" s="310" t="s">
        <v>139</v>
      </c>
      <c r="M19" s="172"/>
      <c r="N19" s="11"/>
      <c r="O19" s="11"/>
    </row>
    <row r="20" spans="1:15" ht="15">
      <c r="A20" s="217"/>
      <c r="B20" s="225"/>
      <c r="C20" s="172"/>
      <c r="D20" s="172"/>
      <c r="E20" s="172"/>
      <c r="F20" s="226"/>
      <c r="G20" s="172"/>
      <c r="H20" s="172"/>
      <c r="I20" s="172"/>
      <c r="J20" s="190">
        <f>J13</f>
        <v>0</v>
      </c>
      <c r="K20" s="172"/>
      <c r="L20" s="310" t="s">
        <v>125</v>
      </c>
      <c r="M20" s="172"/>
      <c r="N20" s="11"/>
      <c r="O20" s="11"/>
    </row>
    <row r="21" spans="1:15" ht="17.25" customHeight="1">
      <c r="A21" s="219" t="s">
        <v>45</v>
      </c>
      <c r="B21" s="228"/>
      <c r="C21" s="174"/>
      <c r="D21" s="176">
        <f>_xlfn.IFERROR((B21/B14),0)</f>
        <v>0</v>
      </c>
      <c r="E21" s="174" t="s">
        <v>46</v>
      </c>
      <c r="F21" s="228"/>
      <c r="G21" s="174"/>
      <c r="H21" s="176">
        <f>_xlfn.IFERROR((F21/F14),0)</f>
        <v>0</v>
      </c>
      <c r="I21" s="174" t="s">
        <v>46</v>
      </c>
      <c r="J21" s="180">
        <f>_xlfn.IFERROR((SUM(J19/J20)*12),0)</f>
        <v>0</v>
      </c>
      <c r="K21" s="174"/>
      <c r="L21" s="312">
        <f>_xlfn.IFERROR((J21/J14),0)</f>
        <v>0</v>
      </c>
      <c r="M21" s="174"/>
      <c r="N21" s="11"/>
      <c r="O21" s="11"/>
    </row>
    <row r="22" spans="1:15" ht="20.25" customHeight="1">
      <c r="A22" s="219" t="s">
        <v>91</v>
      </c>
      <c r="B22" s="224"/>
      <c r="C22" s="174"/>
      <c r="D22" s="220"/>
      <c r="E22" s="220" t="s">
        <v>43</v>
      </c>
      <c r="F22" s="176" t="str">
        <f>IF(MIN(B21,F21)&lt;=0,"N/A",(SUM(F21-B21)/B21))</f>
        <v>N/A</v>
      </c>
      <c r="G22" s="174" t="s">
        <v>44</v>
      </c>
      <c r="H22" s="220"/>
      <c r="I22" s="220" t="s">
        <v>43</v>
      </c>
      <c r="J22" s="176" t="str">
        <f>IF(MIN(F14,J14)&lt;=0,"N/A",(SUM(J21-F21)/F21))</f>
        <v>N/A</v>
      </c>
      <c r="K22" s="174" t="s">
        <v>44</v>
      </c>
      <c r="L22" s="308"/>
      <c r="M22" s="172"/>
      <c r="N22" s="11"/>
      <c r="O22" s="11"/>
    </row>
    <row r="23" spans="1:15" ht="12.75">
      <c r="A23" s="221"/>
      <c r="B23" s="226"/>
      <c r="C23" s="172"/>
      <c r="D23" s="172"/>
      <c r="E23" s="172"/>
      <c r="F23" s="226"/>
      <c r="G23" s="172"/>
      <c r="H23" s="172"/>
      <c r="I23" s="172"/>
      <c r="J23" s="226"/>
      <c r="K23" s="172"/>
      <c r="L23" s="303"/>
      <c r="M23" s="11"/>
      <c r="N23" s="11"/>
      <c r="O23" s="11"/>
    </row>
    <row r="24" spans="1:15" ht="12.75">
      <c r="A24" s="318" t="s">
        <v>20</v>
      </c>
      <c r="B24" s="314" t="s">
        <v>62</v>
      </c>
      <c r="C24" s="315"/>
      <c r="D24" s="315"/>
      <c r="E24" s="315"/>
      <c r="F24" s="315"/>
      <c r="G24" s="315"/>
      <c r="H24" s="315"/>
      <c r="I24" s="315"/>
      <c r="J24" s="315"/>
      <c r="K24" s="315"/>
      <c r="L24" s="316"/>
      <c r="M24" s="172"/>
      <c r="N24" s="11"/>
      <c r="O24" s="11"/>
    </row>
    <row r="25" spans="1:15" ht="13.5" thickBot="1">
      <c r="A25" s="321"/>
      <c r="B25" s="322"/>
      <c r="C25" s="314"/>
      <c r="D25" s="314"/>
      <c r="E25" s="314"/>
      <c r="F25" s="314"/>
      <c r="G25" s="314"/>
      <c r="H25" s="314"/>
      <c r="I25" s="314"/>
      <c r="J25" s="314"/>
      <c r="K25" s="314"/>
      <c r="L25" s="319"/>
      <c r="M25" s="172"/>
      <c r="N25" s="11"/>
      <c r="O25" s="11"/>
    </row>
    <row r="26" spans="1:15" ht="15">
      <c r="A26" s="217"/>
      <c r="B26" s="331"/>
      <c r="C26" s="172"/>
      <c r="D26" s="172"/>
      <c r="E26" s="172"/>
      <c r="F26" s="332"/>
      <c r="G26" s="172"/>
      <c r="H26" s="172"/>
      <c r="I26" s="172"/>
      <c r="J26" s="229">
        <v>0</v>
      </c>
      <c r="K26" s="172"/>
      <c r="L26" s="310" t="s">
        <v>139</v>
      </c>
      <c r="M26" s="172"/>
      <c r="N26" s="11"/>
      <c r="O26" s="11"/>
    </row>
    <row r="27" spans="1:15" ht="15">
      <c r="A27" s="219" t="s">
        <v>9</v>
      </c>
      <c r="B27" s="224"/>
      <c r="C27" s="174"/>
      <c r="D27" s="174"/>
      <c r="E27" s="174"/>
      <c r="F27" s="224"/>
      <c r="G27" s="174"/>
      <c r="H27" s="174"/>
      <c r="I27" s="174"/>
      <c r="J27" s="190">
        <f>J13</f>
        <v>0</v>
      </c>
      <c r="K27" s="174"/>
      <c r="L27" s="310" t="s">
        <v>125</v>
      </c>
      <c r="M27" s="172"/>
      <c r="N27" s="11"/>
      <c r="O27" s="11"/>
    </row>
    <row r="28" spans="1:15" ht="15">
      <c r="A28" s="219" t="s">
        <v>20</v>
      </c>
      <c r="B28" s="227">
        <v>0</v>
      </c>
      <c r="C28" s="174"/>
      <c r="D28" s="176">
        <f>_xlfn.IFERROR((B28/B14),0)</f>
        <v>0</v>
      </c>
      <c r="E28" s="174" t="s">
        <v>46</v>
      </c>
      <c r="F28" s="227"/>
      <c r="G28" s="174"/>
      <c r="H28" s="176">
        <f>_xlfn.IFERROR((F28/F14),0)</f>
        <v>0</v>
      </c>
      <c r="I28" s="174" t="s">
        <v>46</v>
      </c>
      <c r="J28" s="181">
        <f>_xlfn.IFERROR((SUM(J26/J27)*12),0)</f>
        <v>0</v>
      </c>
      <c r="K28" s="174"/>
      <c r="L28" s="312">
        <f>_xlfn.IFERROR((J28/J14),0)</f>
        <v>0</v>
      </c>
      <c r="M28" s="174"/>
      <c r="N28" s="11"/>
      <c r="O28" s="11"/>
    </row>
    <row r="29" spans="1:15" ht="20.25" customHeight="1">
      <c r="A29" s="219" t="s">
        <v>91</v>
      </c>
      <c r="B29" s="224"/>
      <c r="C29" s="174"/>
      <c r="D29" s="220"/>
      <c r="E29" s="220" t="s">
        <v>43</v>
      </c>
      <c r="F29" s="176" t="str">
        <f>IF(MIN(B28,F28)&lt;=0,"N/A",(SUM(F28-B28)/B28))</f>
        <v>N/A</v>
      </c>
      <c r="G29" s="174" t="s">
        <v>44</v>
      </c>
      <c r="H29" s="220"/>
      <c r="I29" s="220" t="s">
        <v>43</v>
      </c>
      <c r="J29" s="176" t="str">
        <f>IF(MIN(F14,J14)&lt;=0,"N/A",(SUM(J28-F28)/F28))</f>
        <v>N/A</v>
      </c>
      <c r="K29" s="174" t="s">
        <v>44</v>
      </c>
      <c r="L29" s="308"/>
      <c r="M29" s="172"/>
      <c r="N29" s="11"/>
      <c r="O29" s="11"/>
    </row>
    <row r="30" spans="1:15" ht="13.5" thickBot="1">
      <c r="A30" s="217"/>
      <c r="B30" s="226"/>
      <c r="C30" s="172"/>
      <c r="D30" s="172"/>
      <c r="E30" s="172"/>
      <c r="F30" s="226"/>
      <c r="G30" s="172"/>
      <c r="H30" s="172"/>
      <c r="I30" s="172"/>
      <c r="J30" s="226"/>
      <c r="K30" s="172"/>
      <c r="L30" s="303"/>
      <c r="M30" s="172"/>
      <c r="N30" s="11"/>
      <c r="O30" s="11"/>
    </row>
    <row r="31" spans="1:15" ht="15.75" thickBot="1">
      <c r="A31" s="329" t="s">
        <v>92</v>
      </c>
      <c r="B31" s="330"/>
      <c r="C31" s="234" t="s">
        <v>9</v>
      </c>
      <c r="D31" s="328" t="s">
        <v>93</v>
      </c>
      <c r="E31" s="234" t="s">
        <v>9</v>
      </c>
      <c r="F31" s="328" t="s">
        <v>94</v>
      </c>
      <c r="G31" s="234" t="s">
        <v>9</v>
      </c>
      <c r="H31" s="325" t="s">
        <v>95</v>
      </c>
      <c r="I31" s="326"/>
      <c r="J31" s="326"/>
      <c r="K31" s="326"/>
      <c r="L31" s="327"/>
      <c r="M31" s="172"/>
      <c r="N31" s="11"/>
      <c r="O31" s="11"/>
    </row>
    <row r="32" spans="1:15" ht="13.5" thickBot="1">
      <c r="A32" s="173"/>
      <c r="B32" s="11"/>
      <c r="C32" s="177"/>
      <c r="D32" s="324"/>
      <c r="E32" s="177"/>
      <c r="F32" s="178"/>
      <c r="G32" s="179"/>
      <c r="H32" s="323"/>
      <c r="I32" s="11"/>
      <c r="J32" s="11"/>
      <c r="K32" s="11"/>
      <c r="L32" s="172"/>
      <c r="M32" s="11"/>
      <c r="N32" s="11"/>
      <c r="O32" s="11"/>
    </row>
    <row r="33" spans="1:15" ht="13.5" thickBot="1">
      <c r="A33" s="539" t="s">
        <v>106</v>
      </c>
      <c r="B33" s="540"/>
      <c r="C33" s="540"/>
      <c r="D33" s="540"/>
      <c r="E33" s="540"/>
      <c r="F33" s="540"/>
      <c r="G33" s="540"/>
      <c r="H33" s="540"/>
      <c r="I33" s="540"/>
      <c r="J33" s="540"/>
      <c r="K33" s="540"/>
      <c r="L33" s="541"/>
      <c r="M33" s="11"/>
      <c r="N33" s="11"/>
      <c r="O33" s="11"/>
    </row>
    <row r="34" spans="1:15" ht="13.5" thickBot="1">
      <c r="A34" s="542"/>
      <c r="B34" s="543"/>
      <c r="C34" s="543"/>
      <c r="D34" s="543"/>
      <c r="E34" s="543"/>
      <c r="F34" s="543"/>
      <c r="G34" s="543"/>
      <c r="H34" s="543"/>
      <c r="I34" s="543"/>
      <c r="J34" s="543"/>
      <c r="K34" s="543"/>
      <c r="L34" s="544"/>
      <c r="M34" s="11"/>
      <c r="N34" s="11"/>
      <c r="O34" s="11"/>
    </row>
    <row r="35" spans="1:15" ht="13.5" thickBot="1">
      <c r="A35" s="545"/>
      <c r="B35" s="546"/>
      <c r="C35" s="546"/>
      <c r="D35" s="546"/>
      <c r="E35" s="546"/>
      <c r="F35" s="546"/>
      <c r="G35" s="546"/>
      <c r="H35" s="546"/>
      <c r="I35" s="546"/>
      <c r="J35" s="546"/>
      <c r="K35" s="546"/>
      <c r="L35" s="547"/>
      <c r="M35" s="11"/>
      <c r="N35" s="11"/>
      <c r="O35" s="11"/>
    </row>
    <row r="36" spans="1:15" ht="13.5" thickBot="1">
      <c r="A36" s="548"/>
      <c r="B36" s="549"/>
      <c r="C36" s="549"/>
      <c r="D36" s="549"/>
      <c r="E36" s="549"/>
      <c r="F36" s="549"/>
      <c r="G36" s="549"/>
      <c r="H36" s="549"/>
      <c r="I36" s="549"/>
      <c r="J36" s="549"/>
      <c r="K36" s="549"/>
      <c r="L36" s="550"/>
      <c r="M36" s="11"/>
      <c r="N36" s="11"/>
      <c r="O36" s="11"/>
    </row>
    <row r="37" spans="1:15" ht="12.75">
      <c r="A37" s="222"/>
      <c r="B37" s="222"/>
      <c r="C37" s="222"/>
      <c r="D37" s="222"/>
      <c r="E37" s="222"/>
      <c r="F37" s="222"/>
      <c r="G37" s="222"/>
      <c r="H37" s="222"/>
      <c r="I37" s="222"/>
      <c r="J37" s="222"/>
      <c r="K37" s="222"/>
      <c r="L37" s="222"/>
      <c r="M37" s="11"/>
      <c r="N37" s="11"/>
      <c r="O37" s="11"/>
    </row>
    <row r="38" spans="1:8" ht="15">
      <c r="A38" s="214"/>
      <c r="C38" s="134"/>
      <c r="D38" s="141"/>
      <c r="E38" s="135"/>
      <c r="F38" s="141"/>
      <c r="G38" s="136"/>
      <c r="H38" s="84"/>
    </row>
    <row r="39" spans="1:13" ht="12.75">
      <c r="A39" s="139"/>
      <c r="B39" s="132"/>
      <c r="C39" s="134"/>
      <c r="D39" s="140"/>
      <c r="E39" s="134"/>
      <c r="F39" s="84"/>
      <c r="G39" s="136"/>
      <c r="H39" s="84"/>
      <c r="L39" s="138"/>
      <c r="M39" s="137" t="s">
        <v>9</v>
      </c>
    </row>
  </sheetData>
  <sheetProtection password="DA43" sheet="1" objects="1" selectLockedCells="1"/>
  <mergeCells count="6">
    <mergeCell ref="H2:L2"/>
    <mergeCell ref="B4:F4"/>
    <mergeCell ref="B5:F5"/>
    <mergeCell ref="A3:L3"/>
    <mergeCell ref="A33:L33"/>
    <mergeCell ref="A34:L36"/>
  </mergeCells>
  <printOptions/>
  <pageMargins left="0.7" right="0.7" top="0.75" bottom="0.75" header="0.3" footer="0.3"/>
  <pageSetup horizontalDpi="600" verticalDpi="600" orientation="portrait" scale="56" r:id="rId4"/>
  <drawing r:id="rId3"/>
  <legacyDrawing r:id="rId2"/>
</worksheet>
</file>

<file path=xl/worksheets/sheet5.xml><?xml version="1.0" encoding="utf-8"?>
<worksheet xmlns="http://schemas.openxmlformats.org/spreadsheetml/2006/main" xmlns:r="http://schemas.openxmlformats.org/officeDocument/2006/relationships">
  <sheetPr codeName="Sheet3"/>
  <dimension ref="B3:J40"/>
  <sheetViews>
    <sheetView showGridLines="0" zoomScale="90" zoomScaleNormal="90" zoomScaleSheetLayoutView="70" zoomScalePageLayoutView="0" workbookViewId="0" topLeftCell="A6">
      <selection activeCell="C6" sqref="C6"/>
    </sheetView>
  </sheetViews>
  <sheetFormatPr defaultColWidth="9.140625" defaultRowHeight="12.75"/>
  <cols>
    <col min="1" max="1" width="2.7109375" style="0" customWidth="1"/>
    <col min="2" max="2" width="48.421875" style="0" customWidth="1"/>
    <col min="3" max="3" width="23.7109375" style="0" customWidth="1"/>
    <col min="4" max="4" width="26.7109375" style="0" customWidth="1"/>
    <col min="5" max="5" width="33.421875" style="0" customWidth="1"/>
    <col min="6" max="6" width="4.00390625" style="0" customWidth="1"/>
    <col min="7" max="7" width="29.7109375" style="0" customWidth="1"/>
    <col min="8" max="8" width="20.7109375" style="0" customWidth="1"/>
    <col min="9" max="9" width="23.57421875" style="0" bestFit="1" customWidth="1"/>
    <col min="10" max="10" width="63.28125" style="0" bestFit="1" customWidth="1"/>
  </cols>
  <sheetData>
    <row r="1" ht="45.75" customHeight="1"/>
    <row r="2" ht="13.5" thickBot="1"/>
    <row r="3" spans="2:10" ht="15.75" customHeight="1">
      <c r="B3" s="584" t="s">
        <v>177</v>
      </c>
      <c r="C3" s="585"/>
      <c r="D3" s="585"/>
      <c r="E3" s="585"/>
      <c r="F3" s="585"/>
      <c r="G3" s="585"/>
      <c r="H3" s="585"/>
      <c r="I3" s="585"/>
      <c r="J3" s="586"/>
    </row>
    <row r="4" spans="2:10" ht="9.75" customHeight="1" thickBot="1">
      <c r="B4" s="338"/>
      <c r="C4" s="339"/>
      <c r="D4" s="339"/>
      <c r="E4" s="339"/>
      <c r="F4" s="339"/>
      <c r="G4" s="339"/>
      <c r="H4" s="339"/>
      <c r="I4" s="339"/>
      <c r="J4" s="340"/>
    </row>
    <row r="5" spans="2:10" ht="33" customHeight="1" thickBot="1">
      <c r="B5" s="341"/>
      <c r="C5" s="425" t="s">
        <v>178</v>
      </c>
      <c r="D5" s="428" t="s">
        <v>179</v>
      </c>
      <c r="E5" s="426" t="s">
        <v>180</v>
      </c>
      <c r="J5" s="340"/>
    </row>
    <row r="6" spans="2:10" ht="15.75" customHeight="1" thickBot="1">
      <c r="B6" s="216"/>
      <c r="C6" s="342"/>
      <c r="D6" s="343"/>
      <c r="E6" s="344"/>
      <c r="J6" s="340"/>
    </row>
    <row r="7" spans="2:10" ht="15.75" customHeight="1" thickBot="1">
      <c r="B7" s="216"/>
      <c r="G7" s="416" t="s">
        <v>181</v>
      </c>
      <c r="H7" s="417" t="s">
        <v>182</v>
      </c>
      <c r="I7" s="417" t="s">
        <v>183</v>
      </c>
      <c r="J7" s="418" t="s">
        <v>184</v>
      </c>
    </row>
    <row r="8" spans="2:10" ht="15.75" customHeight="1">
      <c r="B8" s="409" t="s">
        <v>207</v>
      </c>
      <c r="C8" s="345"/>
      <c r="D8" s="346"/>
      <c r="E8" s="347"/>
      <c r="G8" s="348">
        <f>(C8+D8+E8)</f>
        <v>0</v>
      </c>
      <c r="H8" s="349"/>
      <c r="I8" s="350">
        <f>_xlfn.IFERROR((C8+D8+E8)/H8,0)</f>
        <v>0</v>
      </c>
      <c r="J8" s="351"/>
    </row>
    <row r="9" spans="2:10" ht="15.75" customHeight="1">
      <c r="B9" s="380" t="s">
        <v>208</v>
      </c>
      <c r="C9" s="352"/>
      <c r="D9" s="353"/>
      <c r="E9" s="354"/>
      <c r="G9" s="348">
        <f>C9+D9+E9</f>
        <v>0</v>
      </c>
      <c r="H9" s="349"/>
      <c r="I9" s="355">
        <f>_xlfn.IFERROR((C9+D9+E9)/H9,0)</f>
        <v>0</v>
      </c>
      <c r="J9" s="356">
        <f>_xlfn.IFERROR((G9-C10-D10-E10)/H9,0)</f>
        <v>0</v>
      </c>
    </row>
    <row r="10" spans="2:10" ht="15.75" customHeight="1" thickBot="1">
      <c r="B10" s="380" t="s">
        <v>185</v>
      </c>
      <c r="C10" s="352"/>
      <c r="D10" s="353"/>
      <c r="E10" s="354"/>
      <c r="G10" s="357">
        <f>C10+D10+E10</f>
        <v>0</v>
      </c>
      <c r="H10" s="358"/>
      <c r="I10" s="359">
        <f>_xlfn.IFERROR((C10+D10+E10)/H10,0)</f>
        <v>0</v>
      </c>
      <c r="J10" s="360"/>
    </row>
    <row r="11" spans="2:10" ht="15.75" customHeight="1" thickBot="1">
      <c r="B11" s="410" t="s">
        <v>186</v>
      </c>
      <c r="C11" s="361"/>
      <c r="D11" s="362"/>
      <c r="E11" s="363"/>
      <c r="J11" s="340"/>
    </row>
    <row r="12" spans="2:10" ht="15.75" customHeight="1">
      <c r="B12" s="216"/>
      <c r="C12" s="364"/>
      <c r="D12" s="364"/>
      <c r="E12" s="364"/>
      <c r="J12" s="340"/>
    </row>
    <row r="13" spans="2:10" ht="15.75" customHeight="1" thickBot="1">
      <c r="B13" s="216"/>
      <c r="J13" s="340"/>
    </row>
    <row r="14" spans="2:10" ht="15.75" customHeight="1">
      <c r="B14" s="409" t="s">
        <v>187</v>
      </c>
      <c r="C14" s="365"/>
      <c r="J14" s="340"/>
    </row>
    <row r="15" spans="2:10" ht="15.75" customHeight="1" thickBot="1">
      <c r="B15" s="380" t="s">
        <v>188</v>
      </c>
      <c r="C15" s="356">
        <f>E11-C14</f>
        <v>0</v>
      </c>
      <c r="D15" s="405"/>
      <c r="J15" s="340"/>
    </row>
    <row r="16" spans="2:10" ht="15.75" customHeight="1" thickBot="1">
      <c r="B16" s="410" t="s">
        <v>209</v>
      </c>
      <c r="C16" s="367">
        <f>_xlfn.IFERROR(C15/E11,0)</f>
        <v>0</v>
      </c>
      <c r="D16" s="411">
        <f>_xlfn.IFERROR(C15/J9,0)</f>
        <v>0</v>
      </c>
      <c r="E16" s="368"/>
      <c r="F16" s="368"/>
      <c r="G16" s="368"/>
      <c r="H16" s="368"/>
      <c r="I16" s="368"/>
      <c r="J16" s="360"/>
    </row>
    <row r="17" spans="2:10" ht="13.5" thickBot="1">
      <c r="B17" s="369"/>
      <c r="C17" s="370"/>
      <c r="D17" s="366"/>
      <c r="J17" s="340"/>
    </row>
    <row r="18" spans="2:10" ht="15.75">
      <c r="B18" s="584" t="s">
        <v>189</v>
      </c>
      <c r="C18" s="585"/>
      <c r="D18" s="585"/>
      <c r="E18" s="586"/>
      <c r="G18" s="587" t="s">
        <v>204</v>
      </c>
      <c r="H18" s="588"/>
      <c r="I18" s="588"/>
      <c r="J18" s="589"/>
    </row>
    <row r="19" spans="2:10" ht="12.75">
      <c r="B19" s="594"/>
      <c r="C19" s="595"/>
      <c r="E19" s="340"/>
      <c r="G19" s="406"/>
      <c r="H19" s="407"/>
      <c r="I19" s="407"/>
      <c r="J19" s="408"/>
    </row>
    <row r="20" spans="2:10" ht="15.75">
      <c r="B20" s="596"/>
      <c r="C20" s="597"/>
      <c r="D20" s="419" t="s">
        <v>190</v>
      </c>
      <c r="E20" s="420" t="s">
        <v>191</v>
      </c>
      <c r="G20" s="590"/>
      <c r="H20" s="591"/>
      <c r="I20" s="396" t="s">
        <v>205</v>
      </c>
      <c r="J20" s="397" t="s">
        <v>206</v>
      </c>
    </row>
    <row r="21" spans="2:10" ht="18.75">
      <c r="B21" s="561" t="s">
        <v>192</v>
      </c>
      <c r="C21" s="562"/>
      <c r="D21" s="371">
        <f>#N/A</f>
        <v>0</v>
      </c>
      <c r="E21" s="385"/>
      <c r="G21" s="592" t="s">
        <v>119</v>
      </c>
      <c r="H21" s="593"/>
      <c r="I21" s="386">
        <f>_xlfn.IFERROR((G8-G9+G10)/G8,0)</f>
        <v>0</v>
      </c>
      <c r="J21" s="372">
        <f>_xlfn.IFERROR((G9-G10)/G8,0)</f>
        <v>0</v>
      </c>
    </row>
    <row r="22" spans="2:10" ht="15.75">
      <c r="B22" s="555" t="s">
        <v>108</v>
      </c>
      <c r="C22" s="556"/>
      <c r="D22" s="373"/>
      <c r="E22" s="374"/>
      <c r="G22" s="575" t="s">
        <v>202</v>
      </c>
      <c r="H22" s="576"/>
      <c r="I22" s="395">
        <f>#N/A</f>
        <v>0</v>
      </c>
      <c r="J22" s="372">
        <f>#N/A</f>
        <v>0</v>
      </c>
    </row>
    <row r="23" spans="2:10" ht="15.75">
      <c r="B23" s="557" t="s">
        <v>33</v>
      </c>
      <c r="C23" s="558"/>
      <c r="D23" s="375">
        <f>#N/A</f>
        <v>0</v>
      </c>
      <c r="E23" s="398"/>
      <c r="G23" s="577" t="s">
        <v>193</v>
      </c>
      <c r="H23" s="578"/>
      <c r="I23" s="578"/>
      <c r="J23" s="579"/>
    </row>
    <row r="24" spans="2:10" ht="15.75" customHeight="1">
      <c r="B24" s="557" t="s">
        <v>167</v>
      </c>
      <c r="C24" s="558"/>
      <c r="D24" s="375">
        <f>#N/A</f>
        <v>0</v>
      </c>
      <c r="E24" s="390"/>
      <c r="G24" s="580">
        <v>1065</v>
      </c>
      <c r="H24" s="581"/>
      <c r="I24" s="395">
        <f>_xlfn.IFERROR((H32-H33-H34)/H32,0)</f>
        <v>0</v>
      </c>
      <c r="J24" s="372">
        <f>_xlfn.IFERROR((H33+H34)/H32,0)</f>
        <v>0</v>
      </c>
    </row>
    <row r="25" spans="2:10" ht="15.75" customHeight="1">
      <c r="B25" s="557" t="s">
        <v>35</v>
      </c>
      <c r="C25" s="558"/>
      <c r="D25" s="375">
        <f>#N/A</f>
        <v>0</v>
      </c>
      <c r="E25" s="390"/>
      <c r="G25" s="582" t="s">
        <v>194</v>
      </c>
      <c r="H25" s="583"/>
      <c r="I25" s="412">
        <f>_xlfn.IFERROR((I32-I33-I34)/I32,0)</f>
        <v>0</v>
      </c>
      <c r="J25" s="413">
        <f>_xlfn.IFERROR((I33+I34)/I32,0)</f>
        <v>0</v>
      </c>
    </row>
    <row r="26" spans="2:10" ht="15.75" customHeight="1" thickBot="1">
      <c r="B26" s="557" t="s">
        <v>195</v>
      </c>
      <c r="C26" s="558"/>
      <c r="D26" s="375">
        <f>#N/A</f>
        <v>0</v>
      </c>
      <c r="E26" s="390"/>
      <c r="G26" s="563">
        <v>1120</v>
      </c>
      <c r="H26" s="564"/>
      <c r="I26" s="414">
        <f>_xlfn.IFERROR((J32-J33-J34)/J32,0)</f>
        <v>0</v>
      </c>
      <c r="J26" s="415">
        <f>_xlfn.IFERROR((J33+J34)/J32,0)</f>
        <v>0</v>
      </c>
    </row>
    <row r="27" spans="2:10" ht="15.75" customHeight="1" thickBot="1">
      <c r="B27" s="559" t="s">
        <v>196</v>
      </c>
      <c r="C27" s="565"/>
      <c r="D27" s="376">
        <f>#N/A</f>
        <v>0</v>
      </c>
      <c r="E27" s="391">
        <f>E23+E24+E25+E26</f>
        <v>0</v>
      </c>
      <c r="G27" s="377"/>
      <c r="H27" s="377"/>
      <c r="I27" s="378"/>
      <c r="J27" s="378"/>
    </row>
    <row r="28" spans="2:10" ht="15.75" customHeight="1">
      <c r="B28" s="566"/>
      <c r="C28" s="551"/>
      <c r="E28" s="340"/>
      <c r="G28" s="567" t="s">
        <v>197</v>
      </c>
      <c r="H28" s="568"/>
      <c r="I28" s="568"/>
      <c r="J28" s="569"/>
    </row>
    <row r="29" spans="2:10" ht="15.75" customHeight="1" thickBot="1">
      <c r="B29" s="555" t="s">
        <v>109</v>
      </c>
      <c r="C29" s="556"/>
      <c r="E29" s="340"/>
      <c r="G29" s="399"/>
      <c r="H29" s="404"/>
      <c r="I29" s="400"/>
      <c r="J29" s="379"/>
    </row>
    <row r="30" spans="2:10" ht="15.75" customHeight="1" thickBot="1">
      <c r="B30" s="557" t="s">
        <v>36</v>
      </c>
      <c r="C30" s="558"/>
      <c r="D30" s="375">
        <f>#N/A</f>
        <v>0</v>
      </c>
      <c r="E30" s="392"/>
      <c r="G30" s="572" t="s">
        <v>203</v>
      </c>
      <c r="H30" s="573"/>
      <c r="I30" s="573"/>
      <c r="J30" s="574"/>
    </row>
    <row r="31" spans="2:10" ht="15.75" customHeight="1">
      <c r="B31" s="557" t="s">
        <v>198</v>
      </c>
      <c r="C31" s="558"/>
      <c r="D31" s="375">
        <f>#N/A</f>
        <v>0</v>
      </c>
      <c r="E31" s="393"/>
      <c r="G31" s="401"/>
      <c r="H31" s="402">
        <v>1065</v>
      </c>
      <c r="I31" s="402" t="s">
        <v>194</v>
      </c>
      <c r="J31" s="403">
        <v>1120</v>
      </c>
    </row>
    <row r="32" spans="2:10" ht="15.75" customHeight="1">
      <c r="B32" s="557" t="s">
        <v>171</v>
      </c>
      <c r="C32" s="558"/>
      <c r="D32" s="375">
        <f>#N/A</f>
        <v>0</v>
      </c>
      <c r="E32" s="392"/>
      <c r="G32" s="380" t="s">
        <v>199</v>
      </c>
      <c r="H32" s="383"/>
      <c r="I32" s="383"/>
      <c r="J32" s="384"/>
    </row>
    <row r="33" spans="2:10" ht="15.75" customHeight="1">
      <c r="B33" s="559" t="s">
        <v>200</v>
      </c>
      <c r="C33" s="560"/>
      <c r="D33" s="376">
        <f>#N/A</f>
        <v>0</v>
      </c>
      <c r="E33" s="394">
        <f>E30+E31+E32</f>
        <v>0</v>
      </c>
      <c r="G33" s="380" t="s">
        <v>112</v>
      </c>
      <c r="H33" s="383"/>
      <c r="I33" s="383"/>
      <c r="J33" s="384"/>
    </row>
    <row r="34" spans="2:10" ht="15.75" customHeight="1" thickBot="1">
      <c r="B34" s="216"/>
      <c r="E34" s="340"/>
      <c r="G34" s="387" t="s">
        <v>201</v>
      </c>
      <c r="H34" s="388"/>
      <c r="I34" s="388"/>
      <c r="J34" s="389"/>
    </row>
    <row r="35" spans="2:5" ht="15.75" customHeight="1">
      <c r="B35" s="561" t="s">
        <v>38</v>
      </c>
      <c r="C35" s="562"/>
      <c r="D35" s="421">
        <f>#N/A</f>
      </c>
      <c r="E35" s="422">
        <f>_xlfn.IFERROR((SUM(E27/E33)),"")</f>
      </c>
    </row>
    <row r="36" spans="2:5" ht="15.75" customHeight="1" thickBot="1">
      <c r="B36" s="570" t="s">
        <v>63</v>
      </c>
      <c r="C36" s="571"/>
      <c r="D36" s="423">
        <f>#N/A</f>
      </c>
      <c r="E36" s="424">
        <f>_xlfn.IFERROR((SUM(E23:E26)-E25)/SUM(E30:E32),"")</f>
      </c>
    </row>
    <row r="37" spans="2:5" ht="15.75" customHeight="1">
      <c r="B37" s="551"/>
      <c r="C37" s="551"/>
      <c r="D37" s="381"/>
      <c r="E37" s="132"/>
    </row>
    <row r="38" ht="15.75" customHeight="1">
      <c r="B38" s="382" t="s">
        <v>106</v>
      </c>
    </row>
    <row r="39" spans="2:10" ht="50.25" customHeight="1">
      <c r="B39" s="552"/>
      <c r="C39" s="553"/>
      <c r="D39" s="553"/>
      <c r="E39" s="553"/>
      <c r="F39" s="553"/>
      <c r="G39" s="553"/>
      <c r="H39" s="553"/>
      <c r="I39" s="553"/>
      <c r="J39" s="554"/>
    </row>
    <row r="40" spans="2:10" ht="14.25" customHeight="1">
      <c r="B40" s="427"/>
      <c r="C40" s="427"/>
      <c r="D40" s="427"/>
      <c r="E40" s="427"/>
      <c r="F40" s="427"/>
      <c r="G40" s="427"/>
      <c r="H40" s="427"/>
      <c r="I40" s="427"/>
      <c r="J40" s="427"/>
    </row>
    <row r="41" ht="15.75" customHeight="1"/>
  </sheetData>
  <sheetProtection password="DA43" sheet="1" objects="1" selectLockedCells="1"/>
  <mergeCells count="31">
    <mergeCell ref="B3:J3"/>
    <mergeCell ref="B18:E18"/>
    <mergeCell ref="G18:J18"/>
    <mergeCell ref="G20:H20"/>
    <mergeCell ref="B21:C21"/>
    <mergeCell ref="G21:H21"/>
    <mergeCell ref="B19:C19"/>
    <mergeCell ref="B20:C20"/>
    <mergeCell ref="G22:H22"/>
    <mergeCell ref="B23:C23"/>
    <mergeCell ref="G23:J23"/>
    <mergeCell ref="B24:C24"/>
    <mergeCell ref="G24:H24"/>
    <mergeCell ref="B25:C25"/>
    <mergeCell ref="G25:H25"/>
    <mergeCell ref="B22:C22"/>
    <mergeCell ref="B26:C26"/>
    <mergeCell ref="G26:H26"/>
    <mergeCell ref="B27:C27"/>
    <mergeCell ref="B28:C28"/>
    <mergeCell ref="G28:J28"/>
    <mergeCell ref="B36:C36"/>
    <mergeCell ref="G30:J30"/>
    <mergeCell ref="B37:C37"/>
    <mergeCell ref="B39:J39"/>
    <mergeCell ref="B29:C29"/>
    <mergeCell ref="B30:C30"/>
    <mergeCell ref="B31:C31"/>
    <mergeCell ref="B32:C32"/>
    <mergeCell ref="B33:C33"/>
    <mergeCell ref="B35:C35"/>
  </mergeCells>
  <conditionalFormatting sqref="D15:D17">
    <cfRule type="cellIs" priority="8" dxfId="0" operator="lessThan">
      <formula>0.5</formula>
    </cfRule>
    <cfRule type="cellIs" priority="9" dxfId="0" operator="greaterThanOrEqual">
      <formula>0.5</formula>
    </cfRule>
  </conditionalFormatting>
  <conditionalFormatting sqref="D11">
    <cfRule type="cellIs" priority="2" dxfId="3" operator="equal" stopIfTrue="1">
      <formula>0</formula>
    </cfRule>
    <cfRule type="cellIs" priority="6" dxfId="8" operator="lessThanOrEqual" stopIfTrue="1">
      <formula>$C$11</formula>
    </cfRule>
  </conditionalFormatting>
  <conditionalFormatting sqref="E11">
    <cfRule type="cellIs" priority="1" dxfId="3" operator="equal" stopIfTrue="1">
      <formula>0</formula>
    </cfRule>
    <cfRule type="cellIs" priority="5" dxfId="8" operator="lessThanOrEqual" stopIfTrue="1">
      <formula>$D$11</formula>
    </cfRule>
  </conditionalFormatting>
  <conditionalFormatting sqref="C16:C17">
    <cfRule type="cellIs" priority="3" dxfId="0" operator="lessThan">
      <formula>0.5</formula>
    </cfRule>
    <cfRule type="cellIs" priority="4" dxfId="0" operator="greaterThanOrEqual">
      <formula>0.5</formula>
    </cfRule>
  </conditionalFormatting>
  <printOptions/>
  <pageMargins left="0.7" right="0.7" top="0.75" bottom="0.75" header="0.3" footer="0.3"/>
  <pageSetup horizontalDpi="600" verticalDpi="600" orientation="landscape" scale="43" r:id="rId4"/>
  <drawing r:id="rId3"/>
  <legacyDrawing r:id="rId2"/>
</worksheet>
</file>

<file path=xl/worksheets/sheet6.xml><?xml version="1.0" encoding="utf-8"?>
<worksheet xmlns="http://schemas.openxmlformats.org/spreadsheetml/2006/main" xmlns:r="http://schemas.openxmlformats.org/officeDocument/2006/relationships">
  <sheetPr codeName="Sheet4"/>
  <dimension ref="B1:F14"/>
  <sheetViews>
    <sheetView showGridLines="0" zoomScalePageLayoutView="0" workbookViewId="0" topLeftCell="A1">
      <selection activeCell="B16" sqref="B16"/>
    </sheetView>
  </sheetViews>
  <sheetFormatPr defaultColWidth="8.7109375" defaultRowHeight="12.75"/>
  <cols>
    <col min="1" max="1" width="1.28515625" style="0" customWidth="1"/>
    <col min="2" max="2" width="64.421875" style="0" customWidth="1"/>
    <col min="3" max="3" width="1.421875" style="0" customWidth="1"/>
    <col min="4" max="4" width="5.421875" style="0" customWidth="1"/>
    <col min="5" max="6" width="16.00390625" style="0" customWidth="1"/>
    <col min="7" max="7" width="3.28125" style="0" customWidth="1"/>
    <col min="8" max="8" width="8.7109375" style="0" hidden="1" customWidth="1"/>
    <col min="9" max="9" width="8.28125" style="0" customWidth="1"/>
  </cols>
  <sheetData>
    <row r="1" spans="2:6" ht="15">
      <c r="B1" s="107" t="s">
        <v>47</v>
      </c>
      <c r="C1" s="85"/>
      <c r="D1" s="92"/>
      <c r="E1" s="92"/>
      <c r="F1" s="92"/>
    </row>
    <row r="2" spans="2:6" ht="12.75">
      <c r="B2" s="85" t="s">
        <v>48</v>
      </c>
      <c r="C2" s="85"/>
      <c r="D2" s="92"/>
      <c r="E2" s="92"/>
      <c r="F2" s="92"/>
    </row>
    <row r="3" spans="2:6" ht="12.75">
      <c r="B3" s="86"/>
      <c r="C3" s="86"/>
      <c r="D3" s="93"/>
      <c r="E3" s="93"/>
      <c r="F3" s="93"/>
    </row>
    <row r="4" spans="2:6" ht="51">
      <c r="B4" s="86" t="s">
        <v>49</v>
      </c>
      <c r="C4" s="86"/>
      <c r="D4" s="93"/>
      <c r="E4" s="93"/>
      <c r="F4" s="93"/>
    </row>
    <row r="5" spans="2:6" ht="12.75">
      <c r="B5" s="86"/>
      <c r="C5" s="86"/>
      <c r="D5" s="93"/>
      <c r="E5" s="93"/>
      <c r="F5" s="93"/>
    </row>
    <row r="6" spans="2:6" ht="25.5">
      <c r="B6" s="85" t="s">
        <v>50</v>
      </c>
      <c r="C6" s="85"/>
      <c r="D6" s="92"/>
      <c r="E6" s="92" t="s">
        <v>96</v>
      </c>
      <c r="F6" s="92" t="s">
        <v>51</v>
      </c>
    </row>
    <row r="7" spans="2:6" ht="13.5" thickBot="1">
      <c r="B7" s="86"/>
      <c r="C7" s="86"/>
      <c r="D7" s="93"/>
      <c r="E7" s="93"/>
      <c r="F7" s="93"/>
    </row>
    <row r="8" spans="2:6" ht="38.25">
      <c r="B8" s="87" t="s">
        <v>52</v>
      </c>
      <c r="C8" s="88"/>
      <c r="D8" s="94"/>
      <c r="E8" s="94">
        <v>5</v>
      </c>
      <c r="F8" s="95"/>
    </row>
    <row r="9" spans="2:6" ht="51">
      <c r="B9" s="89"/>
      <c r="C9" s="86"/>
      <c r="D9" s="93"/>
      <c r="E9" s="96" t="s">
        <v>53</v>
      </c>
      <c r="F9" s="97" t="s">
        <v>57</v>
      </c>
    </row>
    <row r="10" spans="2:6" ht="38.25">
      <c r="B10" s="89"/>
      <c r="C10" s="86"/>
      <c r="D10" s="93"/>
      <c r="E10" s="96" t="s">
        <v>54</v>
      </c>
      <c r="F10" s="97"/>
    </row>
    <row r="11" spans="2:6" ht="38.25">
      <c r="B11" s="89"/>
      <c r="C11" s="86"/>
      <c r="D11" s="93"/>
      <c r="E11" s="96" t="s">
        <v>55</v>
      </c>
      <c r="F11" s="97"/>
    </row>
    <row r="12" spans="2:6" ht="39" thickBot="1">
      <c r="B12" s="90"/>
      <c r="C12" s="91"/>
      <c r="D12" s="98"/>
      <c r="E12" s="99" t="s">
        <v>56</v>
      </c>
      <c r="F12" s="100"/>
    </row>
    <row r="13" spans="2:6" ht="12.75">
      <c r="B13" s="86"/>
      <c r="C13" s="86"/>
      <c r="D13" s="93"/>
      <c r="E13" s="93"/>
      <c r="F13" s="93"/>
    </row>
    <row r="14" spans="2:6" ht="12.75">
      <c r="B14" s="86"/>
      <c r="C14" s="86"/>
      <c r="D14" s="93"/>
      <c r="E14" s="93"/>
      <c r="F14" s="93"/>
    </row>
  </sheetData>
  <sheetProtection/>
  <hyperlinks>
    <hyperlink ref="E9" location="'Cash Flow Analysis Calculator'!L21:L22" display="'Cash Flow Analysis Calculator'!L21:L22"/>
    <hyperlink ref="E10" location="'Cash Flow Analysis Calculator'!F21" display="'Cash Flow Analysis Calculator'!F21"/>
    <hyperlink ref="E11" location="'Cash Flow Analysis Calculator'!F37" display="'Cash Flow Analysis Calculator'!F37"/>
    <hyperlink ref="E12" location="'Cash Flow Analysis Calculator'!L37" display="'Cash Flow Analysis Calculator'!L37"/>
  </hyperlinks>
  <printOptions/>
  <pageMargins left="0.7" right="0.7" top="0.75" bottom="0.75" header="0.3" footer="0.3"/>
  <pageSetup horizontalDpi="600" verticalDpi="600" orientation="landscape"/>
  <headerFooter>
    <oddFooter>&amp;L&amp;7© 2017 Essent Guaranty, Inc., All rights reserved.   |   essent.us&amp;R&amp;7v04.2017.1</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Cash Flow Analysis Calculator</dc:title>
  <dc:subject/>
  <dc:creator>cbritta</dc:creator>
  <cp:keywords/>
  <dc:description/>
  <cp:lastModifiedBy>Jenny Childress</cp:lastModifiedBy>
  <cp:lastPrinted>2023-06-26T20:13:38Z</cp:lastPrinted>
  <dcterms:created xsi:type="dcterms:W3CDTF">2006-03-13T14:38:59Z</dcterms:created>
  <dcterms:modified xsi:type="dcterms:W3CDTF">2024-04-18T16:35:17Z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0x0101008A5EDBA711967A42A93806FEBA78727D</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RMIC.com Link">
    <vt:lpwstr>/calculators/Tax Return Analysis Calculator October 2010.xlsx</vt:lpwstr>
  </property>
  <property fmtid="{D5CDD505-2E9C-101B-9397-08002B2CF9AE}" pid="7" name="_dlc_DocId">
    <vt:lpwstr>XUXHPWXEU5KU-852-19103</vt:lpwstr>
  </property>
  <property fmtid="{D5CDD505-2E9C-101B-9397-08002B2CF9AE}" pid="8" name="_dlc_DocIdItemGuid">
    <vt:lpwstr>ace9056b-1bb9-4c00-be4a-284c758be103</vt:lpwstr>
  </property>
  <property fmtid="{D5CDD505-2E9C-101B-9397-08002B2CF9AE}" pid="9" name="_dlc_DocIdUrl">
    <vt:lpwstr>https://ishare.essent.us/ishare/operations/BS/BSP/CTTS/_layouts/15/DocIdRedir.aspx?ID=XUXHPWXEU5KU-852-19103, XUXHPWXEU5KU-852-19103</vt:lpwstr>
  </property>
  <property fmtid="{D5CDD505-2E9C-101B-9397-08002B2CF9AE}" pid="10" name="lcf76f155ced4ddcb4097134ff3c332f">
    <vt:lpwstr/>
  </property>
  <property fmtid="{D5CDD505-2E9C-101B-9397-08002B2CF9AE}" pid="11" name="TaxCatchAll">
    <vt:lpwstr/>
  </property>
</Properties>
</file>